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3" activeTab="5"/>
  </bookViews>
  <sheets>
    <sheet name="2010 Committees" sheetId="1" r:id="rId1"/>
    <sheet name="2011 Committees" sheetId="2" r:id="rId2"/>
    <sheet name="Term-To-Date Committee" sheetId="3" r:id="rId3"/>
    <sheet name="2010 Full Board" sheetId="4" r:id="rId4"/>
    <sheet name="2011 Full Board" sheetId="5" r:id="rId5"/>
    <sheet name="Term-To-Date Full Board" sheetId="6" r:id="rId6"/>
  </sheets>
  <definedNames/>
  <calcPr fullCalcOnLoad="1"/>
</workbook>
</file>

<file path=xl/comments6.xml><?xml version="1.0" encoding="utf-8"?>
<comments xmlns="http://schemas.openxmlformats.org/spreadsheetml/2006/main">
  <authors>
    <author>Steven J Brown</author>
  </authors>
  <commentList>
    <comment ref="D11" authorId="0">
      <text>
        <r>
          <rPr>
            <b/>
            <sz val="8"/>
            <rFont val="Tahoma"/>
            <family val="2"/>
          </rPr>
          <t>Steven J Brown:</t>
        </r>
        <r>
          <rPr>
            <sz val="8"/>
            <rFont val="Tahoma"/>
            <family val="2"/>
          </rPr>
          <t xml:space="preserve">
Partial term</t>
        </r>
      </text>
    </comment>
    <comment ref="D12" authorId="0">
      <text>
        <r>
          <rPr>
            <b/>
            <sz val="8"/>
            <rFont val="Tahoma"/>
            <family val="2"/>
          </rPr>
          <t>Steven J Brown:</t>
        </r>
        <r>
          <rPr>
            <sz val="8"/>
            <rFont val="Tahoma"/>
            <family val="2"/>
          </rPr>
          <t xml:space="preserve">
Partial term</t>
        </r>
      </text>
    </comment>
  </commentList>
</comments>
</file>

<file path=xl/sharedStrings.xml><?xml version="1.0" encoding="utf-8"?>
<sst xmlns="http://schemas.openxmlformats.org/spreadsheetml/2006/main" count="557" uniqueCount="140">
  <si>
    <t>Committee:</t>
  </si>
  <si>
    <t>Ald. Affairs</t>
  </si>
  <si>
    <t>CSEP</t>
  </si>
  <si>
    <t>Comm. Dev.</t>
  </si>
  <si>
    <t>Comm Dev. /Hum Serv.</t>
  </si>
  <si>
    <t>Education</t>
  </si>
  <si>
    <t>Finance</t>
  </si>
  <si>
    <t>Human Serv.</t>
  </si>
  <si>
    <t>Legislation</t>
  </si>
  <si>
    <t>Pub. Safety</t>
  </si>
  <si>
    <t>Tax Abate.</t>
  </si>
  <si>
    <t>Youth Serv.</t>
  </si>
  <si>
    <t>Attended</t>
  </si>
  <si>
    <t>Of total</t>
  </si>
  <si>
    <t>% attendance</t>
  </si>
  <si>
    <t># of meetings:</t>
  </si>
  <si>
    <t>M. Jones</t>
  </si>
  <si>
    <t>6/6, 100%</t>
  </si>
  <si>
    <t>4/5, 80%</t>
  </si>
  <si>
    <t>G. Calder</t>
  </si>
  <si>
    <t>0/1, 100%</t>
  </si>
  <si>
    <t>0/5, 0%</t>
  </si>
  <si>
    <t>J. James</t>
  </si>
  <si>
    <t>0/8, 0%</t>
  </si>
  <si>
    <t>3/5, 60%</t>
  </si>
  <si>
    <t>A. Jackson-Brooks</t>
  </si>
  <si>
    <t>1/1, 100%</t>
  </si>
  <si>
    <t>16/18, 89%</t>
  </si>
  <si>
    <t>J. Perez</t>
  </si>
  <si>
    <t>18/18, 100%</t>
  </si>
  <si>
    <t>D. Colon</t>
  </si>
  <si>
    <t>6/8, 75%</t>
  </si>
  <si>
    <t>F.Clark</t>
  </si>
  <si>
    <t>5/8, 63%</t>
  </si>
  <si>
    <t>14/18, 78%</t>
  </si>
  <si>
    <t>5/5, 100%</t>
  </si>
  <si>
    <t>M. Smart</t>
  </si>
  <si>
    <t>11/11, 100%</t>
  </si>
  <si>
    <t>M. Smith</t>
  </si>
  <si>
    <t>2/2*, 100%</t>
  </si>
  <si>
    <t>R. Lemar</t>
  </si>
  <si>
    <t>9/16*, 56%</t>
  </si>
  <si>
    <t>?/?*, 100%</t>
  </si>
  <si>
    <t>?*</t>
  </si>
  <si>
    <t>J. Elicker</t>
  </si>
  <si>
    <t>8/8, 100%</t>
  </si>
  <si>
    <t>M. O'OSullivan-Best</t>
  </si>
  <si>
    <t>G. Antunes</t>
  </si>
  <si>
    <t>4/6, 67%</t>
  </si>
  <si>
    <t>A. Rhodeen</t>
  </si>
  <si>
    <t>2/11, 18%</t>
  </si>
  <si>
    <t>S. Bauer</t>
  </si>
  <si>
    <t>J. Rodriguez</t>
  </si>
  <si>
    <t>M. Castro</t>
  </si>
  <si>
    <t>A. Paolillo</t>
  </si>
  <si>
    <t>A. DePino</t>
  </si>
  <si>
    <t>10/11, 90%</t>
  </si>
  <si>
    <t>A. Edwards</t>
  </si>
  <si>
    <t>4/11, 36%</t>
  </si>
  <si>
    <t>C. Blango</t>
  </si>
  <si>
    <t>5/6, 83%</t>
  </si>
  <si>
    <t>K. Jones</t>
  </si>
  <si>
    <t>1/5, 20%</t>
  </si>
  <si>
    <t>G. Morehead</t>
  </si>
  <si>
    <t>1/8, 13%</t>
  </si>
  <si>
    <t>1/6, 17%</t>
  </si>
  <si>
    <t>2/18, 11%</t>
  </si>
  <si>
    <t>Y. Shah</t>
  </si>
  <si>
    <t>15/18, 83%</t>
  </si>
  <si>
    <t>M. Paca</t>
  </si>
  <si>
    <t>7/8, 87%</t>
  </si>
  <si>
    <t>8/11, 73%</t>
  </si>
  <si>
    <t>G. Dildine</t>
  </si>
  <si>
    <t>S. Rodriguez</t>
  </si>
  <si>
    <t>2/8, 25%</t>
  </si>
  <si>
    <t>T. Lehtonen</t>
  </si>
  <si>
    <t>C. Robinson-Thorpe</t>
  </si>
  <si>
    <t>C. Goldfield</t>
  </si>
  <si>
    <t>D. Goldson</t>
  </si>
  <si>
    <t>*left/joined early/late</t>
  </si>
  <si>
    <t>Comm. Dev./Hum. Serv.</t>
  </si>
  <si>
    <t>Edu. /Hum Serv.</t>
  </si>
  <si>
    <t>3/4, 75%</t>
  </si>
  <si>
    <t>1/3, 33%</t>
  </si>
  <si>
    <t>1/4, 25%</t>
  </si>
  <si>
    <t>0/1, 0%</t>
  </si>
  <si>
    <t>0/2, 0%</t>
  </si>
  <si>
    <t>2/3, 67%</t>
  </si>
  <si>
    <t>1/2, 50%</t>
  </si>
  <si>
    <t>12/15, 80%</t>
  </si>
  <si>
    <t>15/15, 100%</t>
  </si>
  <si>
    <t>4/4, 100%</t>
  </si>
  <si>
    <t>14/15, 93%</t>
  </si>
  <si>
    <t>2/2, 100%</t>
  </si>
  <si>
    <t>3/3, 100%</t>
  </si>
  <si>
    <t>13/15, 87%</t>
  </si>
  <si>
    <t>2/4, 50%</t>
  </si>
  <si>
    <t>0/3, 0%</t>
  </si>
  <si>
    <t>2/3, 66%</t>
  </si>
  <si>
    <t>0/4, 0%</t>
  </si>
  <si>
    <t>All figures as of 6/24/11</t>
  </si>
  <si>
    <t>Term-to-date</t>
  </si>
  <si>
    <t>&lt;50%</t>
  </si>
  <si>
    <t>&lt;</t>
  </si>
  <si>
    <t>BOA 2010 Attendance</t>
  </si>
  <si>
    <t>May 27 Budget</t>
  </si>
  <si>
    <t>Total</t>
  </si>
  <si>
    <t>%</t>
  </si>
  <si>
    <t>Jones</t>
  </si>
  <si>
    <t>Calder</t>
  </si>
  <si>
    <t>James</t>
  </si>
  <si>
    <t>Jackson-Brooks</t>
  </si>
  <si>
    <t>Perez</t>
  </si>
  <si>
    <t>Colon</t>
  </si>
  <si>
    <t>Clark</t>
  </si>
  <si>
    <t>Smart</t>
  </si>
  <si>
    <t>Lemar</t>
  </si>
  <si>
    <t>Elicker</t>
  </si>
  <si>
    <t>O'Sullivan-Best</t>
  </si>
  <si>
    <t>Antunes</t>
  </si>
  <si>
    <t>Rhodeen</t>
  </si>
  <si>
    <t>Bauer</t>
  </si>
  <si>
    <t>Rodriguez</t>
  </si>
  <si>
    <t>Castro</t>
  </si>
  <si>
    <t>Paolillo</t>
  </si>
  <si>
    <t>DePino</t>
  </si>
  <si>
    <t>Edwards</t>
  </si>
  <si>
    <t>Blango</t>
  </si>
  <si>
    <t>Morehead</t>
  </si>
  <si>
    <t>Shah</t>
  </si>
  <si>
    <t>Paca</t>
  </si>
  <si>
    <t>Dildine</t>
  </si>
  <si>
    <t>Lehtonen</t>
  </si>
  <si>
    <t>Robinson-thorpe</t>
  </si>
  <si>
    <t>Goldfield</t>
  </si>
  <si>
    <t>Goldson</t>
  </si>
  <si>
    <t>BOA 2011 Attendance</t>
  </si>
  <si>
    <t>May 23 Budget</t>
  </si>
  <si>
    <t>Smith</t>
  </si>
  <si>
    <t>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</si>
</sst>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2" fillId="0" borderId="0" xfId="0" applyNumberFormat="1" applyFont="1" applyAlignment="1">
      <alignment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2" fillId="0" borderId="0" xfId="57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D1">
      <selection activeCell="Q10" sqref="Q10"/>
    </sheetView>
  </sheetViews>
  <sheetFormatPr defaultColWidth="11.57421875" defaultRowHeight="12.75"/>
  <cols>
    <col min="1" max="1" width="11.57421875" style="0" customWidth="1"/>
    <col min="2" max="2" width="12.8515625" style="0" customWidth="1"/>
    <col min="3" max="5" width="11.57421875" style="0" customWidth="1"/>
    <col min="6" max="6" width="21.421875" style="0" customWidth="1"/>
    <col min="7" max="8" width="11.57421875" style="0" customWidth="1"/>
    <col min="9" max="9" width="12.57421875" style="0" customWidth="1"/>
    <col min="10" max="15" width="11.57421875" style="0" customWidth="1"/>
    <col min="16" max="16" width="12.7109375" style="1" customWidth="1"/>
  </cols>
  <sheetData>
    <row r="1" spans="2:18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t="s">
        <v>12</v>
      </c>
      <c r="O1" t="s">
        <v>13</v>
      </c>
      <c r="P1" s="1" t="s">
        <v>14</v>
      </c>
      <c r="R1" t="s">
        <v>139</v>
      </c>
    </row>
    <row r="2" spans="2:13" ht="12.75">
      <c r="B2" s="2" t="s">
        <v>15</v>
      </c>
      <c r="C2" s="2">
        <v>5</v>
      </c>
      <c r="D2" s="2">
        <v>8</v>
      </c>
      <c r="E2" s="2">
        <v>8</v>
      </c>
      <c r="F2" s="2">
        <v>6</v>
      </c>
      <c r="G2" s="2">
        <v>1</v>
      </c>
      <c r="H2" s="2">
        <v>18</v>
      </c>
      <c r="I2" s="2">
        <v>5</v>
      </c>
      <c r="J2" s="2">
        <v>6</v>
      </c>
      <c r="K2" s="2">
        <v>5</v>
      </c>
      <c r="L2" s="2">
        <v>11</v>
      </c>
      <c r="M2" s="2">
        <v>5</v>
      </c>
    </row>
    <row r="3" spans="1:18" ht="12.75">
      <c r="A3" s="3" t="s">
        <v>16</v>
      </c>
      <c r="C3" s="4"/>
      <c r="F3" t="s">
        <v>17</v>
      </c>
      <c r="I3" t="s">
        <v>18</v>
      </c>
      <c r="J3" t="s">
        <v>17</v>
      </c>
      <c r="N3">
        <v>16</v>
      </c>
      <c r="O3">
        <v>17</v>
      </c>
      <c r="P3" s="1">
        <f aca="true" t="shared" si="0" ref="P3:P10">SUM(N3/O3)</f>
        <v>0.9411764705882353</v>
      </c>
      <c r="Q3" s="3" t="s">
        <v>16</v>
      </c>
      <c r="R3">
        <f>RANK(P3,$P$3:$P$33)</f>
        <v>10</v>
      </c>
    </row>
    <row r="4" spans="1:18" ht="12.75">
      <c r="A4" s="3" t="s">
        <v>19</v>
      </c>
      <c r="C4" s="4"/>
      <c r="G4" t="s">
        <v>20</v>
      </c>
      <c r="M4" t="s">
        <v>21</v>
      </c>
      <c r="N4">
        <v>0</v>
      </c>
      <c r="O4">
        <v>6</v>
      </c>
      <c r="P4" s="1">
        <f t="shared" si="0"/>
        <v>0</v>
      </c>
      <c r="Q4" s="3" t="s">
        <v>19</v>
      </c>
      <c r="R4">
        <f aca="true" t="shared" si="1" ref="R4:R33">RANK(P4,$P$3:$P$33)</f>
        <v>31</v>
      </c>
    </row>
    <row r="5" spans="1:18" ht="12.75">
      <c r="A5" s="3" t="s">
        <v>22</v>
      </c>
      <c r="C5" s="4"/>
      <c r="D5" t="s">
        <v>23</v>
      </c>
      <c r="M5" t="s">
        <v>24</v>
      </c>
      <c r="N5">
        <v>3</v>
      </c>
      <c r="O5">
        <v>13</v>
      </c>
      <c r="P5" s="1">
        <f t="shared" si="0"/>
        <v>0.23076923076923078</v>
      </c>
      <c r="Q5" s="3" t="s">
        <v>22</v>
      </c>
      <c r="R5">
        <f t="shared" si="1"/>
        <v>28</v>
      </c>
    </row>
    <row r="6" spans="1:18" ht="12.75">
      <c r="A6" s="3" t="s">
        <v>25</v>
      </c>
      <c r="C6" s="4"/>
      <c r="G6" t="s">
        <v>26</v>
      </c>
      <c r="H6" t="s">
        <v>27</v>
      </c>
      <c r="N6">
        <v>17</v>
      </c>
      <c r="O6">
        <v>19</v>
      </c>
      <c r="P6" s="1">
        <f t="shared" si="0"/>
        <v>0.8947368421052632</v>
      </c>
      <c r="Q6" s="3" t="s">
        <v>25</v>
      </c>
      <c r="R6">
        <f t="shared" si="1"/>
        <v>12</v>
      </c>
    </row>
    <row r="7" spans="1:18" ht="12.75">
      <c r="A7" s="3" t="s">
        <v>28</v>
      </c>
      <c r="C7" s="4"/>
      <c r="H7" t="s">
        <v>29</v>
      </c>
      <c r="J7" t="s">
        <v>17</v>
      </c>
      <c r="N7">
        <v>24</v>
      </c>
      <c r="O7">
        <v>24</v>
      </c>
      <c r="P7" s="1">
        <f t="shared" si="0"/>
        <v>1</v>
      </c>
      <c r="Q7" s="3" t="s">
        <v>28</v>
      </c>
      <c r="R7">
        <f t="shared" si="1"/>
        <v>1</v>
      </c>
    </row>
    <row r="8" spans="1:18" ht="12.75">
      <c r="A8" s="3" t="s">
        <v>30</v>
      </c>
      <c r="C8" s="4"/>
      <c r="E8" t="s">
        <v>31</v>
      </c>
      <c r="F8" t="s">
        <v>17</v>
      </c>
      <c r="K8" t="s">
        <v>24</v>
      </c>
      <c r="N8">
        <v>15</v>
      </c>
      <c r="O8">
        <v>19</v>
      </c>
      <c r="P8" s="1">
        <f t="shared" si="0"/>
        <v>0.7894736842105263</v>
      </c>
      <c r="Q8" s="3" t="s">
        <v>30</v>
      </c>
      <c r="R8">
        <f t="shared" si="1"/>
        <v>21</v>
      </c>
    </row>
    <row r="9" spans="1:18" ht="12.75">
      <c r="A9" s="3" t="s">
        <v>32</v>
      </c>
      <c r="C9" s="4"/>
      <c r="E9" t="s">
        <v>33</v>
      </c>
      <c r="F9" t="s">
        <v>17</v>
      </c>
      <c r="H9" t="s">
        <v>34</v>
      </c>
      <c r="M9" t="s">
        <v>35</v>
      </c>
      <c r="N9">
        <v>30</v>
      </c>
      <c r="O9">
        <v>37</v>
      </c>
      <c r="P9" s="1">
        <f t="shared" si="0"/>
        <v>0.8108108108108109</v>
      </c>
      <c r="Q9" s="3" t="s">
        <v>32</v>
      </c>
      <c r="R9">
        <f t="shared" si="1"/>
        <v>18</v>
      </c>
    </row>
    <row r="10" spans="1:18" ht="12.75">
      <c r="A10" s="3" t="s">
        <v>36</v>
      </c>
      <c r="C10" s="4"/>
      <c r="D10" t="s">
        <v>33</v>
      </c>
      <c r="L10" t="s">
        <v>37</v>
      </c>
      <c r="N10">
        <v>16</v>
      </c>
      <c r="O10">
        <v>19</v>
      </c>
      <c r="P10" s="1">
        <f t="shared" si="0"/>
        <v>0.8421052631578947</v>
      </c>
      <c r="Q10" s="3" t="s">
        <v>36</v>
      </c>
      <c r="R10">
        <f t="shared" si="1"/>
        <v>16</v>
      </c>
    </row>
    <row r="11" spans="1:18" ht="12.75">
      <c r="A11" s="3" t="s">
        <v>38</v>
      </c>
      <c r="C11" s="4"/>
      <c r="H11" s="5" t="s">
        <v>39</v>
      </c>
      <c r="N11">
        <v>2</v>
      </c>
      <c r="O11" s="5">
        <v>2</v>
      </c>
      <c r="P11" s="1">
        <v>1</v>
      </c>
      <c r="Q11" s="3" t="s">
        <v>38</v>
      </c>
      <c r="R11">
        <f t="shared" si="1"/>
        <v>1</v>
      </c>
    </row>
    <row r="12" spans="1:18" ht="12.75">
      <c r="A12" s="3" t="s">
        <v>40</v>
      </c>
      <c r="C12" s="4"/>
      <c r="G12" t="s">
        <v>26</v>
      </c>
      <c r="H12" s="5" t="s">
        <v>41</v>
      </c>
      <c r="J12" s="5" t="s">
        <v>42</v>
      </c>
      <c r="N12" s="5" t="s">
        <v>43</v>
      </c>
      <c r="O12" s="5" t="s">
        <v>43</v>
      </c>
      <c r="P12" s="1">
        <v>1</v>
      </c>
      <c r="Q12" s="3" t="s">
        <v>40</v>
      </c>
      <c r="R12">
        <f t="shared" si="1"/>
        <v>1</v>
      </c>
    </row>
    <row r="13" spans="1:18" ht="12.75">
      <c r="A13" s="3" t="s">
        <v>44</v>
      </c>
      <c r="C13" s="4"/>
      <c r="D13" t="s">
        <v>45</v>
      </c>
      <c r="F13" t="s">
        <v>17</v>
      </c>
      <c r="H13" t="s">
        <v>29</v>
      </c>
      <c r="I13" t="s">
        <v>18</v>
      </c>
      <c r="N13">
        <v>36</v>
      </c>
      <c r="O13">
        <v>37</v>
      </c>
      <c r="P13" s="1">
        <f aca="true" t="shared" si="2" ref="P13:P27">SUM(N13/O13)</f>
        <v>0.972972972972973</v>
      </c>
      <c r="Q13" s="3" t="s">
        <v>44</v>
      </c>
      <c r="R13">
        <f t="shared" si="1"/>
        <v>8</v>
      </c>
    </row>
    <row r="14" spans="1:18" ht="12.75">
      <c r="A14" s="3" t="s">
        <v>46</v>
      </c>
      <c r="C14" s="4"/>
      <c r="F14" t="s">
        <v>17</v>
      </c>
      <c r="H14" t="s">
        <v>29</v>
      </c>
      <c r="I14" t="s">
        <v>35</v>
      </c>
      <c r="N14">
        <v>29</v>
      </c>
      <c r="O14">
        <v>29</v>
      </c>
      <c r="P14" s="1">
        <f t="shared" si="2"/>
        <v>1</v>
      </c>
      <c r="Q14" s="3" t="s">
        <v>46</v>
      </c>
      <c r="R14">
        <f t="shared" si="1"/>
        <v>1</v>
      </c>
    </row>
    <row r="15" spans="1:18" ht="12.75">
      <c r="A15" s="3" t="s">
        <v>47</v>
      </c>
      <c r="C15" s="4"/>
      <c r="J15" t="s">
        <v>48</v>
      </c>
      <c r="K15" t="s">
        <v>24</v>
      </c>
      <c r="N15">
        <v>7</v>
      </c>
      <c r="O15">
        <v>11</v>
      </c>
      <c r="P15" s="1">
        <f t="shared" si="2"/>
        <v>0.6363636363636364</v>
      </c>
      <c r="Q15" s="3" t="s">
        <v>47</v>
      </c>
      <c r="R15">
        <f t="shared" si="1"/>
        <v>22</v>
      </c>
    </row>
    <row r="16" spans="1:18" ht="12.75">
      <c r="A16" s="3" t="s">
        <v>49</v>
      </c>
      <c r="C16" s="4"/>
      <c r="K16" t="s">
        <v>18</v>
      </c>
      <c r="L16" t="s">
        <v>50</v>
      </c>
      <c r="N16">
        <v>6</v>
      </c>
      <c r="O16">
        <v>16</v>
      </c>
      <c r="P16" s="1">
        <f t="shared" si="2"/>
        <v>0.375</v>
      </c>
      <c r="Q16" s="3" t="s">
        <v>49</v>
      </c>
      <c r="R16">
        <f t="shared" si="1"/>
        <v>26</v>
      </c>
    </row>
    <row r="17" spans="1:18" ht="12.75">
      <c r="A17" s="3" t="s">
        <v>51</v>
      </c>
      <c r="C17" s="4" t="s">
        <v>35</v>
      </c>
      <c r="H17" t="s">
        <v>34</v>
      </c>
      <c r="J17" t="s">
        <v>17</v>
      </c>
      <c r="N17">
        <v>25</v>
      </c>
      <c r="O17">
        <v>29</v>
      </c>
      <c r="P17" s="1">
        <f t="shared" si="2"/>
        <v>0.8620689655172413</v>
      </c>
      <c r="Q17" s="3" t="s">
        <v>51</v>
      </c>
      <c r="R17">
        <f t="shared" si="1"/>
        <v>14</v>
      </c>
    </row>
    <row r="18" spans="1:18" ht="12.75">
      <c r="A18" s="3" t="s">
        <v>52</v>
      </c>
      <c r="C18" s="4"/>
      <c r="D18" t="s">
        <v>23</v>
      </c>
      <c r="E18" t="s">
        <v>23</v>
      </c>
      <c r="F18" t="s">
        <v>48</v>
      </c>
      <c r="N18">
        <v>4</v>
      </c>
      <c r="O18">
        <v>22</v>
      </c>
      <c r="P18" s="1">
        <f t="shared" si="2"/>
        <v>0.18181818181818182</v>
      </c>
      <c r="Q18" s="3" t="s">
        <v>52</v>
      </c>
      <c r="R18">
        <f t="shared" si="1"/>
        <v>29</v>
      </c>
    </row>
    <row r="19" spans="1:18" ht="12.75">
      <c r="A19" s="3" t="s">
        <v>53</v>
      </c>
      <c r="C19" s="4"/>
      <c r="G19" t="s">
        <v>26</v>
      </c>
      <c r="H19" t="s">
        <v>29</v>
      </c>
      <c r="N19">
        <v>19</v>
      </c>
      <c r="O19">
        <v>19</v>
      </c>
      <c r="P19" s="1">
        <f t="shared" si="2"/>
        <v>1</v>
      </c>
      <c r="Q19" s="3" t="s">
        <v>53</v>
      </c>
      <c r="R19">
        <f t="shared" si="1"/>
        <v>1</v>
      </c>
    </row>
    <row r="20" spans="1:18" ht="12.75">
      <c r="A20" s="3" t="s">
        <v>54</v>
      </c>
      <c r="C20" s="4" t="s">
        <v>35</v>
      </c>
      <c r="K20" t="s">
        <v>35</v>
      </c>
      <c r="N20">
        <v>10</v>
      </c>
      <c r="O20">
        <v>10</v>
      </c>
      <c r="P20" s="1">
        <f t="shared" si="2"/>
        <v>1</v>
      </c>
      <c r="Q20" s="3" t="s">
        <v>54</v>
      </c>
      <c r="R20">
        <f t="shared" si="1"/>
        <v>1</v>
      </c>
    </row>
    <row r="21" spans="1:18" ht="12.75">
      <c r="A21" s="3" t="s">
        <v>55</v>
      </c>
      <c r="C21" s="4"/>
      <c r="E21" t="s">
        <v>45</v>
      </c>
      <c r="F21" t="s">
        <v>17</v>
      </c>
      <c r="K21" t="s">
        <v>35</v>
      </c>
      <c r="L21" t="s">
        <v>56</v>
      </c>
      <c r="N21">
        <v>29</v>
      </c>
      <c r="O21">
        <v>30</v>
      </c>
      <c r="P21" s="1">
        <f t="shared" si="2"/>
        <v>0.9666666666666667</v>
      </c>
      <c r="Q21" s="3" t="s">
        <v>55</v>
      </c>
      <c r="R21">
        <f t="shared" si="1"/>
        <v>9</v>
      </c>
    </row>
    <row r="22" spans="1:18" ht="12.75">
      <c r="A22" s="3" t="s">
        <v>57</v>
      </c>
      <c r="C22" s="4"/>
      <c r="L22" t="s">
        <v>58</v>
      </c>
      <c r="M22" t="s">
        <v>21</v>
      </c>
      <c r="N22">
        <v>4</v>
      </c>
      <c r="O22">
        <v>16</v>
      </c>
      <c r="P22" s="1">
        <f t="shared" si="2"/>
        <v>0.25</v>
      </c>
      <c r="Q22" s="3" t="s">
        <v>57</v>
      </c>
      <c r="R22">
        <f t="shared" si="1"/>
        <v>27</v>
      </c>
    </row>
    <row r="23" spans="1:18" ht="12.75">
      <c r="A23" s="3" t="s">
        <v>59</v>
      </c>
      <c r="C23" s="4"/>
      <c r="F23" t="s">
        <v>17</v>
      </c>
      <c r="I23" t="s">
        <v>24</v>
      </c>
      <c r="J23" t="s">
        <v>60</v>
      </c>
      <c r="L23" t="s">
        <v>56</v>
      </c>
      <c r="N23">
        <v>24</v>
      </c>
      <c r="O23">
        <v>28</v>
      </c>
      <c r="P23" s="1">
        <f t="shared" si="2"/>
        <v>0.8571428571428571</v>
      </c>
      <c r="Q23" s="3" t="s">
        <v>59</v>
      </c>
      <c r="R23">
        <f t="shared" si="1"/>
        <v>15</v>
      </c>
    </row>
    <row r="24" spans="1:18" ht="12.75">
      <c r="A24" s="3" t="s">
        <v>61</v>
      </c>
      <c r="C24" s="4" t="s">
        <v>18</v>
      </c>
      <c r="F24" t="s">
        <v>60</v>
      </c>
      <c r="I24" t="s">
        <v>21</v>
      </c>
      <c r="M24" t="s">
        <v>62</v>
      </c>
      <c r="N24">
        <v>10</v>
      </c>
      <c r="O24">
        <v>21</v>
      </c>
      <c r="P24" s="1">
        <f t="shared" si="2"/>
        <v>0.47619047619047616</v>
      </c>
      <c r="Q24" s="3" t="s">
        <v>61</v>
      </c>
      <c r="R24">
        <f t="shared" si="1"/>
        <v>25</v>
      </c>
    </row>
    <row r="25" spans="1:18" ht="12.75">
      <c r="A25" s="3" t="s">
        <v>63</v>
      </c>
      <c r="C25" s="4"/>
      <c r="D25" t="s">
        <v>23</v>
      </c>
      <c r="E25" t="s">
        <v>64</v>
      </c>
      <c r="F25" t="s">
        <v>65</v>
      </c>
      <c r="H25" t="s">
        <v>66</v>
      </c>
      <c r="N25">
        <v>4</v>
      </c>
      <c r="O25">
        <v>40</v>
      </c>
      <c r="P25" s="1">
        <f t="shared" si="2"/>
        <v>0.1</v>
      </c>
      <c r="Q25" s="3" t="s">
        <v>63</v>
      </c>
      <c r="R25">
        <f t="shared" si="1"/>
        <v>30</v>
      </c>
    </row>
    <row r="26" spans="1:18" ht="12.75">
      <c r="A26" s="3" t="s">
        <v>67</v>
      </c>
      <c r="C26" s="4" t="s">
        <v>62</v>
      </c>
      <c r="H26" s="1" t="s">
        <v>68</v>
      </c>
      <c r="K26" t="s">
        <v>62</v>
      </c>
      <c r="N26">
        <v>17</v>
      </c>
      <c r="O26">
        <v>28</v>
      </c>
      <c r="P26" s="1">
        <f t="shared" si="2"/>
        <v>0.6071428571428571</v>
      </c>
      <c r="Q26" s="3" t="s">
        <v>67</v>
      </c>
      <c r="R26">
        <f t="shared" si="1"/>
        <v>23</v>
      </c>
    </row>
    <row r="27" spans="1:18" ht="12.75">
      <c r="A27" s="3" t="s">
        <v>69</v>
      </c>
      <c r="C27" s="4"/>
      <c r="E27" t="s">
        <v>70</v>
      </c>
      <c r="F27" t="s">
        <v>17</v>
      </c>
      <c r="L27" t="s">
        <v>71</v>
      </c>
      <c r="M27" t="s">
        <v>24</v>
      </c>
      <c r="N27">
        <v>24</v>
      </c>
      <c r="O27">
        <v>30</v>
      </c>
      <c r="P27" s="1">
        <f t="shared" si="2"/>
        <v>0.8</v>
      </c>
      <c r="Q27" s="3" t="s">
        <v>69</v>
      </c>
      <c r="R27">
        <f t="shared" si="1"/>
        <v>19</v>
      </c>
    </row>
    <row r="28" spans="1:18" ht="12.75">
      <c r="A28" s="3" t="s">
        <v>72</v>
      </c>
      <c r="C28" s="4"/>
      <c r="D28" s="1" t="s">
        <v>70</v>
      </c>
      <c r="G28" t="s">
        <v>26</v>
      </c>
      <c r="H28" s="5" t="s">
        <v>39</v>
      </c>
      <c r="J28" t="s">
        <v>60</v>
      </c>
      <c r="N28">
        <v>15</v>
      </c>
      <c r="O28" s="5">
        <v>17</v>
      </c>
      <c r="P28" s="1">
        <v>0.89</v>
      </c>
      <c r="Q28" s="3" t="s">
        <v>72</v>
      </c>
      <c r="R28">
        <f t="shared" si="1"/>
        <v>13</v>
      </c>
    </row>
    <row r="29" spans="1:18" ht="12.75">
      <c r="A29" s="3" t="s">
        <v>73</v>
      </c>
      <c r="C29" s="4" t="s">
        <v>21</v>
      </c>
      <c r="D29" t="s">
        <v>74</v>
      </c>
      <c r="F29" t="s">
        <v>17</v>
      </c>
      <c r="I29" t="s">
        <v>35</v>
      </c>
      <c r="N29">
        <v>13</v>
      </c>
      <c r="O29">
        <v>24</v>
      </c>
      <c r="P29" s="1">
        <f>SUM(N29/O29)</f>
        <v>0.5416666666666666</v>
      </c>
      <c r="Q29" s="3" t="s">
        <v>73</v>
      </c>
      <c r="R29">
        <f t="shared" si="1"/>
        <v>24</v>
      </c>
    </row>
    <row r="30" spans="1:18" ht="12.75">
      <c r="A30" s="3" t="s">
        <v>75</v>
      </c>
      <c r="C30" s="4" t="s">
        <v>35</v>
      </c>
      <c r="K30" t="s">
        <v>35</v>
      </c>
      <c r="M30" t="s">
        <v>35</v>
      </c>
      <c r="N30">
        <v>15</v>
      </c>
      <c r="O30">
        <v>15</v>
      </c>
      <c r="P30" s="1">
        <f>SUM(N30/O30)</f>
        <v>1</v>
      </c>
      <c r="Q30" s="3" t="s">
        <v>75</v>
      </c>
      <c r="R30">
        <f t="shared" si="1"/>
        <v>1</v>
      </c>
    </row>
    <row r="31" spans="1:18" ht="12.75">
      <c r="A31" s="3" t="s">
        <v>76</v>
      </c>
      <c r="C31" s="4"/>
      <c r="E31" t="s">
        <v>33</v>
      </c>
      <c r="F31" t="s">
        <v>17</v>
      </c>
      <c r="L31" t="s">
        <v>56</v>
      </c>
      <c r="N31">
        <v>21</v>
      </c>
      <c r="O31">
        <v>25</v>
      </c>
      <c r="P31" s="1">
        <f>SUM(N31/O31)</f>
        <v>0.84</v>
      </c>
      <c r="Q31" s="3" t="s">
        <v>76</v>
      </c>
      <c r="R31">
        <f t="shared" si="1"/>
        <v>17</v>
      </c>
    </row>
    <row r="32" spans="1:18" ht="12.75">
      <c r="A32" s="3" t="s">
        <v>77</v>
      </c>
      <c r="C32" s="4"/>
      <c r="F32" t="s">
        <v>17</v>
      </c>
      <c r="G32" t="s">
        <v>26</v>
      </c>
      <c r="H32" t="s">
        <v>27</v>
      </c>
      <c r="I32" t="s">
        <v>18</v>
      </c>
      <c r="N32">
        <v>27</v>
      </c>
      <c r="O32">
        <v>30</v>
      </c>
      <c r="P32" s="1">
        <f>SUM(N32/O32)</f>
        <v>0.9</v>
      </c>
      <c r="Q32" s="3" t="s">
        <v>77</v>
      </c>
      <c r="R32">
        <f t="shared" si="1"/>
        <v>11</v>
      </c>
    </row>
    <row r="33" spans="1:18" ht="12.75">
      <c r="A33" s="3" t="s">
        <v>78</v>
      </c>
      <c r="C33" s="4" t="s">
        <v>18</v>
      </c>
      <c r="N33">
        <v>4</v>
      </c>
      <c r="O33">
        <v>5</v>
      </c>
      <c r="P33" s="1">
        <f>SUM(N33/O33)</f>
        <v>0.8</v>
      </c>
      <c r="Q33" s="3" t="s">
        <v>78</v>
      </c>
      <c r="R33">
        <f t="shared" si="1"/>
        <v>19</v>
      </c>
    </row>
    <row r="36" ht="12.75">
      <c r="H36" t="s">
        <v>79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D1">
      <selection activeCell="R32" sqref="R3:R32"/>
    </sheetView>
  </sheetViews>
  <sheetFormatPr defaultColWidth="11.57421875" defaultRowHeight="12.75"/>
  <cols>
    <col min="1" max="1" width="11.57421875" style="0" customWidth="1"/>
    <col min="2" max="2" width="12.8515625" style="0" customWidth="1"/>
    <col min="3" max="5" width="11.57421875" style="0" customWidth="1"/>
    <col min="6" max="6" width="22.57421875" style="0" customWidth="1"/>
    <col min="7" max="7" width="17.00390625" style="0" customWidth="1"/>
    <col min="8" max="8" width="11.57421875" style="0" customWidth="1"/>
    <col min="9" max="9" width="12.57421875" style="0" customWidth="1"/>
    <col min="10" max="15" width="11.57421875" style="0" customWidth="1"/>
    <col min="16" max="16" width="12.7109375" style="1" customWidth="1"/>
  </cols>
  <sheetData>
    <row r="1" spans="2:18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80</v>
      </c>
      <c r="G1" s="2" t="s">
        <v>81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t="s">
        <v>12</v>
      </c>
      <c r="O1" t="s">
        <v>13</v>
      </c>
      <c r="P1" s="1" t="s">
        <v>14</v>
      </c>
      <c r="R1" t="s">
        <v>139</v>
      </c>
    </row>
    <row r="2" spans="2:13" ht="12.75">
      <c r="B2" s="2" t="s">
        <v>15</v>
      </c>
      <c r="C2" s="2">
        <v>4</v>
      </c>
      <c r="D2" s="2">
        <v>3</v>
      </c>
      <c r="E2" s="2">
        <v>4</v>
      </c>
      <c r="F2" s="2">
        <v>4</v>
      </c>
      <c r="G2" s="2">
        <v>1</v>
      </c>
      <c r="H2" s="2">
        <v>15</v>
      </c>
      <c r="I2" s="2">
        <v>3</v>
      </c>
      <c r="J2" s="2">
        <v>4</v>
      </c>
      <c r="K2" s="2">
        <v>4</v>
      </c>
      <c r="L2" s="2">
        <v>3</v>
      </c>
      <c r="M2" s="2">
        <v>2</v>
      </c>
    </row>
    <row r="3" spans="1:18" ht="12.75">
      <c r="A3" s="3" t="s">
        <v>16</v>
      </c>
      <c r="C3" s="4"/>
      <c r="F3" t="s">
        <v>82</v>
      </c>
      <c r="G3" t="s">
        <v>26</v>
      </c>
      <c r="I3" t="s">
        <v>83</v>
      </c>
      <c r="J3" t="s">
        <v>84</v>
      </c>
      <c r="N3">
        <v>6</v>
      </c>
      <c r="O3">
        <v>12</v>
      </c>
      <c r="P3" s="1">
        <f aca="true" t="shared" si="0" ref="P3:P32">SUM(N3/O3)</f>
        <v>0.5</v>
      </c>
      <c r="Q3" s="3" t="s">
        <v>16</v>
      </c>
      <c r="R3">
        <f>RANK(P3,$P$3:$P$32)</f>
        <v>26</v>
      </c>
    </row>
    <row r="4" spans="1:18" ht="12.75">
      <c r="A4" s="3" t="s">
        <v>19</v>
      </c>
      <c r="C4" s="4"/>
      <c r="G4" t="s">
        <v>85</v>
      </c>
      <c r="M4" t="s">
        <v>86</v>
      </c>
      <c r="N4">
        <v>0</v>
      </c>
      <c r="O4">
        <v>3</v>
      </c>
      <c r="P4" s="1">
        <f t="shared" si="0"/>
        <v>0</v>
      </c>
      <c r="Q4" s="3" t="s">
        <v>19</v>
      </c>
      <c r="R4">
        <f aca="true" t="shared" si="1" ref="R4:R32">RANK(P4,$P$3:$P$32)</f>
        <v>30</v>
      </c>
    </row>
    <row r="5" spans="1:18" ht="12.75">
      <c r="A5" s="3" t="s">
        <v>22</v>
      </c>
      <c r="C5" s="4"/>
      <c r="D5" t="s">
        <v>87</v>
      </c>
      <c r="M5" s="6" t="s">
        <v>88</v>
      </c>
      <c r="N5">
        <v>3</v>
      </c>
      <c r="O5">
        <v>5</v>
      </c>
      <c r="P5" s="1">
        <f t="shared" si="0"/>
        <v>0.6</v>
      </c>
      <c r="Q5" s="3" t="s">
        <v>22</v>
      </c>
      <c r="R5">
        <f t="shared" si="1"/>
        <v>24</v>
      </c>
    </row>
    <row r="6" spans="1:18" ht="12.75">
      <c r="A6" s="3" t="s">
        <v>25</v>
      </c>
      <c r="C6" s="4"/>
      <c r="G6" t="s">
        <v>26</v>
      </c>
      <c r="H6" t="s">
        <v>89</v>
      </c>
      <c r="N6">
        <v>13</v>
      </c>
      <c r="O6">
        <v>16</v>
      </c>
      <c r="P6" s="1">
        <f t="shared" si="0"/>
        <v>0.8125</v>
      </c>
      <c r="Q6" s="3" t="s">
        <v>25</v>
      </c>
      <c r="R6">
        <f t="shared" si="1"/>
        <v>14</v>
      </c>
    </row>
    <row r="7" spans="1:18" ht="12.75">
      <c r="A7" s="3" t="s">
        <v>28</v>
      </c>
      <c r="C7" s="4"/>
      <c r="H7" t="s">
        <v>90</v>
      </c>
      <c r="J7" t="s">
        <v>91</v>
      </c>
      <c r="N7">
        <v>19</v>
      </c>
      <c r="O7">
        <v>19</v>
      </c>
      <c r="P7" s="1">
        <f t="shared" si="0"/>
        <v>1</v>
      </c>
      <c r="Q7" s="3" t="s">
        <v>28</v>
      </c>
      <c r="R7">
        <f t="shared" si="1"/>
        <v>1</v>
      </c>
    </row>
    <row r="8" spans="1:18" ht="12.75">
      <c r="A8" s="3" t="s">
        <v>30</v>
      </c>
      <c r="C8" s="4"/>
      <c r="E8" t="s">
        <v>82</v>
      </c>
      <c r="F8" t="s">
        <v>91</v>
      </c>
      <c r="H8" t="s">
        <v>92</v>
      </c>
      <c r="K8" t="s">
        <v>82</v>
      </c>
      <c r="N8">
        <v>24</v>
      </c>
      <c r="O8">
        <v>27</v>
      </c>
      <c r="P8" s="1">
        <f t="shared" si="0"/>
        <v>0.8888888888888888</v>
      </c>
      <c r="Q8" s="3" t="s">
        <v>30</v>
      </c>
      <c r="R8">
        <f t="shared" si="1"/>
        <v>7</v>
      </c>
    </row>
    <row r="9" spans="1:18" ht="12.75">
      <c r="A9" s="3" t="s">
        <v>32</v>
      </c>
      <c r="C9" s="4"/>
      <c r="E9" t="s">
        <v>91</v>
      </c>
      <c r="F9" t="s">
        <v>91</v>
      </c>
      <c r="M9" t="s">
        <v>93</v>
      </c>
      <c r="N9">
        <v>10</v>
      </c>
      <c r="O9">
        <v>10</v>
      </c>
      <c r="P9" s="1">
        <f t="shared" si="0"/>
        <v>1</v>
      </c>
      <c r="Q9" s="3" t="s">
        <v>32</v>
      </c>
      <c r="R9">
        <f t="shared" si="1"/>
        <v>1</v>
      </c>
    </row>
    <row r="10" spans="1:18" ht="12.75">
      <c r="A10" s="3" t="s">
        <v>36</v>
      </c>
      <c r="C10" s="4"/>
      <c r="D10" t="s">
        <v>94</v>
      </c>
      <c r="L10" t="s">
        <v>94</v>
      </c>
      <c r="N10">
        <v>6</v>
      </c>
      <c r="O10">
        <v>6</v>
      </c>
      <c r="P10" s="1">
        <f t="shared" si="0"/>
        <v>1</v>
      </c>
      <c r="Q10" s="3" t="s">
        <v>36</v>
      </c>
      <c r="R10">
        <f t="shared" si="1"/>
        <v>1</v>
      </c>
    </row>
    <row r="11" spans="1:18" ht="12.75">
      <c r="A11" s="3" t="s">
        <v>38</v>
      </c>
      <c r="C11" s="4"/>
      <c r="G11" t="s">
        <v>26</v>
      </c>
      <c r="H11" s="5"/>
      <c r="J11" t="s">
        <v>82</v>
      </c>
      <c r="N11">
        <v>4</v>
      </c>
      <c r="O11" s="5">
        <v>5</v>
      </c>
      <c r="P11" s="1">
        <f t="shared" si="0"/>
        <v>0.8</v>
      </c>
      <c r="Q11" s="3" t="s">
        <v>38</v>
      </c>
      <c r="R11">
        <f t="shared" si="1"/>
        <v>16</v>
      </c>
    </row>
    <row r="12" spans="1:18" ht="12.75">
      <c r="A12" s="3" t="s">
        <v>44</v>
      </c>
      <c r="C12" s="4"/>
      <c r="D12" t="s">
        <v>94</v>
      </c>
      <c r="F12" t="s">
        <v>82</v>
      </c>
      <c r="G12" t="s">
        <v>85</v>
      </c>
      <c r="H12" t="s">
        <v>92</v>
      </c>
      <c r="I12" t="s">
        <v>87</v>
      </c>
      <c r="N12">
        <v>22</v>
      </c>
      <c r="O12">
        <v>26</v>
      </c>
      <c r="P12" s="1">
        <f t="shared" si="0"/>
        <v>0.8461538461538461</v>
      </c>
      <c r="Q12" s="3" t="s">
        <v>44</v>
      </c>
      <c r="R12">
        <f t="shared" si="1"/>
        <v>13</v>
      </c>
    </row>
    <row r="13" spans="1:18" ht="12.75">
      <c r="A13" s="3" t="s">
        <v>46</v>
      </c>
      <c r="C13" s="4"/>
      <c r="F13" t="s">
        <v>91</v>
      </c>
      <c r="G13" t="s">
        <v>26</v>
      </c>
      <c r="H13" t="s">
        <v>95</v>
      </c>
      <c r="I13" t="s">
        <v>94</v>
      </c>
      <c r="N13">
        <v>21</v>
      </c>
      <c r="O13">
        <v>23</v>
      </c>
      <c r="P13" s="1">
        <f t="shared" si="0"/>
        <v>0.9130434782608695</v>
      </c>
      <c r="Q13" s="3" t="s">
        <v>46</v>
      </c>
      <c r="R13">
        <f t="shared" si="1"/>
        <v>6</v>
      </c>
    </row>
    <row r="14" spans="1:18" ht="12.75">
      <c r="A14" s="3" t="s">
        <v>47</v>
      </c>
      <c r="C14" s="4"/>
      <c r="J14" t="s">
        <v>82</v>
      </c>
      <c r="K14" t="s">
        <v>91</v>
      </c>
      <c r="N14">
        <v>7</v>
      </c>
      <c r="O14">
        <v>8</v>
      </c>
      <c r="P14" s="1">
        <f t="shared" si="0"/>
        <v>0.875</v>
      </c>
      <c r="Q14" s="3" t="s">
        <v>47</v>
      </c>
      <c r="R14">
        <f t="shared" si="1"/>
        <v>8</v>
      </c>
    </row>
    <row r="15" spans="1:18" ht="12.75">
      <c r="A15" s="3" t="s">
        <v>49</v>
      </c>
      <c r="C15" s="4"/>
      <c r="K15" t="s">
        <v>96</v>
      </c>
      <c r="L15" t="s">
        <v>97</v>
      </c>
      <c r="N15">
        <v>2</v>
      </c>
      <c r="O15">
        <v>7</v>
      </c>
      <c r="P15" s="1">
        <f t="shared" si="0"/>
        <v>0.2857142857142857</v>
      </c>
      <c r="Q15" s="3" t="s">
        <v>49</v>
      </c>
      <c r="R15">
        <f t="shared" si="1"/>
        <v>28</v>
      </c>
    </row>
    <row r="16" spans="1:18" ht="12.75">
      <c r="A16" s="3" t="s">
        <v>51</v>
      </c>
      <c r="C16" s="4" t="s">
        <v>82</v>
      </c>
      <c r="H16" t="s">
        <v>89</v>
      </c>
      <c r="J16" s="6" t="s">
        <v>84</v>
      </c>
      <c r="N16">
        <v>16</v>
      </c>
      <c r="O16">
        <v>23</v>
      </c>
      <c r="P16" s="1">
        <f t="shared" si="0"/>
        <v>0.6956521739130435</v>
      </c>
      <c r="Q16" s="3" t="s">
        <v>51</v>
      </c>
      <c r="R16">
        <f t="shared" si="1"/>
        <v>22</v>
      </c>
    </row>
    <row r="17" spans="1:18" ht="12.75">
      <c r="A17" s="3" t="s">
        <v>52</v>
      </c>
      <c r="C17" s="4"/>
      <c r="D17" t="s">
        <v>83</v>
      </c>
      <c r="E17" t="s">
        <v>84</v>
      </c>
      <c r="F17" t="s">
        <v>82</v>
      </c>
      <c r="N17">
        <v>5</v>
      </c>
      <c r="O17">
        <v>11</v>
      </c>
      <c r="P17" s="1">
        <f t="shared" si="0"/>
        <v>0.45454545454545453</v>
      </c>
      <c r="Q17" s="3" t="s">
        <v>52</v>
      </c>
      <c r="R17">
        <f t="shared" si="1"/>
        <v>27</v>
      </c>
    </row>
    <row r="18" spans="1:18" ht="12.75">
      <c r="A18" s="3" t="s">
        <v>53</v>
      </c>
      <c r="C18" s="4"/>
      <c r="G18" t="s">
        <v>26</v>
      </c>
      <c r="H18" t="s">
        <v>89</v>
      </c>
      <c r="N18">
        <v>13</v>
      </c>
      <c r="O18">
        <v>16</v>
      </c>
      <c r="P18" s="1">
        <f t="shared" si="0"/>
        <v>0.8125</v>
      </c>
      <c r="Q18" s="3" t="s">
        <v>53</v>
      </c>
      <c r="R18">
        <f t="shared" si="1"/>
        <v>14</v>
      </c>
    </row>
    <row r="19" spans="1:18" ht="12.75">
      <c r="A19" s="3" t="s">
        <v>54</v>
      </c>
      <c r="C19" s="4" t="s">
        <v>82</v>
      </c>
      <c r="K19" t="s">
        <v>91</v>
      </c>
      <c r="N19">
        <v>7</v>
      </c>
      <c r="O19">
        <v>8</v>
      </c>
      <c r="P19" s="1">
        <f t="shared" si="0"/>
        <v>0.875</v>
      </c>
      <c r="Q19" s="3" t="s">
        <v>54</v>
      </c>
      <c r="R19">
        <f t="shared" si="1"/>
        <v>8</v>
      </c>
    </row>
    <row r="20" spans="1:18" ht="12.75">
      <c r="A20" s="3" t="s">
        <v>55</v>
      </c>
      <c r="C20" s="4"/>
      <c r="E20" t="s">
        <v>96</v>
      </c>
      <c r="F20" t="s">
        <v>91</v>
      </c>
      <c r="K20" t="s">
        <v>91</v>
      </c>
      <c r="L20" t="s">
        <v>94</v>
      </c>
      <c r="N20">
        <v>13</v>
      </c>
      <c r="O20">
        <v>15</v>
      </c>
      <c r="P20" s="1">
        <f t="shared" si="0"/>
        <v>0.8666666666666667</v>
      </c>
      <c r="Q20" s="3" t="s">
        <v>55</v>
      </c>
      <c r="R20">
        <f t="shared" si="1"/>
        <v>11</v>
      </c>
    </row>
    <row r="21" spans="1:18" ht="12.75">
      <c r="A21" s="3" t="s">
        <v>57</v>
      </c>
      <c r="C21" s="4"/>
      <c r="L21" t="s">
        <v>98</v>
      </c>
      <c r="M21" t="s">
        <v>93</v>
      </c>
      <c r="N21">
        <v>4</v>
      </c>
      <c r="O21">
        <v>5</v>
      </c>
      <c r="P21" s="1">
        <f t="shared" si="0"/>
        <v>0.8</v>
      </c>
      <c r="Q21" s="3" t="s">
        <v>57</v>
      </c>
      <c r="R21">
        <f t="shared" si="1"/>
        <v>16</v>
      </c>
    </row>
    <row r="22" spans="1:18" ht="12.75">
      <c r="A22" s="3" t="s">
        <v>59</v>
      </c>
      <c r="C22" s="4"/>
      <c r="F22" t="s">
        <v>82</v>
      </c>
      <c r="G22" t="s">
        <v>85</v>
      </c>
      <c r="I22" t="s">
        <v>87</v>
      </c>
      <c r="J22" t="s">
        <v>82</v>
      </c>
      <c r="L22" t="s">
        <v>83</v>
      </c>
      <c r="N22">
        <v>9</v>
      </c>
      <c r="O22">
        <v>15</v>
      </c>
      <c r="P22" s="1">
        <f t="shared" si="0"/>
        <v>0.6</v>
      </c>
      <c r="Q22" s="3" t="s">
        <v>59</v>
      </c>
      <c r="R22">
        <f t="shared" si="1"/>
        <v>24</v>
      </c>
    </row>
    <row r="23" spans="1:18" ht="12.75">
      <c r="A23" s="3" t="s">
        <v>61</v>
      </c>
      <c r="C23" s="4" t="s">
        <v>82</v>
      </c>
      <c r="F23" t="s">
        <v>82</v>
      </c>
      <c r="G23" t="s">
        <v>85</v>
      </c>
      <c r="I23" t="s">
        <v>94</v>
      </c>
      <c r="M23" t="s">
        <v>88</v>
      </c>
      <c r="N23">
        <v>10</v>
      </c>
      <c r="O23">
        <v>14</v>
      </c>
      <c r="P23" s="1">
        <f t="shared" si="0"/>
        <v>0.7142857142857143</v>
      </c>
      <c r="Q23" s="3" t="s">
        <v>61</v>
      </c>
      <c r="R23">
        <f t="shared" si="1"/>
        <v>21</v>
      </c>
    </row>
    <row r="24" spans="1:18" ht="12.75">
      <c r="A24" s="3" t="s">
        <v>63</v>
      </c>
      <c r="C24" s="4"/>
      <c r="D24" t="s">
        <v>87</v>
      </c>
      <c r="E24" t="s">
        <v>99</v>
      </c>
      <c r="F24" t="s">
        <v>84</v>
      </c>
      <c r="N24">
        <v>3</v>
      </c>
      <c r="O24">
        <v>11</v>
      </c>
      <c r="P24" s="1">
        <f t="shared" si="0"/>
        <v>0.2727272727272727</v>
      </c>
      <c r="Q24" s="3" t="s">
        <v>63</v>
      </c>
      <c r="R24">
        <f t="shared" si="1"/>
        <v>29</v>
      </c>
    </row>
    <row r="25" spans="1:18" ht="12.75">
      <c r="A25" s="3" t="s">
        <v>67</v>
      </c>
      <c r="C25" s="4" t="s">
        <v>84</v>
      </c>
      <c r="H25" t="s">
        <v>95</v>
      </c>
      <c r="K25" t="s">
        <v>99</v>
      </c>
      <c r="N25">
        <v>14</v>
      </c>
      <c r="O25">
        <v>23</v>
      </c>
      <c r="P25" s="1">
        <f t="shared" si="0"/>
        <v>0.6086956521739131</v>
      </c>
      <c r="Q25" s="3" t="s">
        <v>67</v>
      </c>
      <c r="R25">
        <f t="shared" si="1"/>
        <v>23</v>
      </c>
    </row>
    <row r="26" spans="1:18" ht="12.75">
      <c r="A26" s="3" t="s">
        <v>69</v>
      </c>
      <c r="C26" s="4"/>
      <c r="E26" t="s">
        <v>91</v>
      </c>
      <c r="F26" t="s">
        <v>91</v>
      </c>
      <c r="L26" t="s">
        <v>83</v>
      </c>
      <c r="M26" s="6" t="s">
        <v>88</v>
      </c>
      <c r="N26">
        <v>10</v>
      </c>
      <c r="O26">
        <v>13</v>
      </c>
      <c r="P26" s="1">
        <f t="shared" si="0"/>
        <v>0.7692307692307693</v>
      </c>
      <c r="Q26" s="3" t="s">
        <v>69</v>
      </c>
      <c r="R26">
        <f t="shared" si="1"/>
        <v>19</v>
      </c>
    </row>
    <row r="27" spans="1:18" ht="12.75">
      <c r="A27" s="3" t="s">
        <v>72</v>
      </c>
      <c r="C27" s="4"/>
      <c r="D27" t="s">
        <v>94</v>
      </c>
      <c r="H27" s="5" t="s">
        <v>89</v>
      </c>
      <c r="J27" t="s">
        <v>91</v>
      </c>
      <c r="N27">
        <v>19</v>
      </c>
      <c r="O27" s="5">
        <v>22</v>
      </c>
      <c r="P27" s="1">
        <f t="shared" si="0"/>
        <v>0.8636363636363636</v>
      </c>
      <c r="Q27" s="3" t="s">
        <v>72</v>
      </c>
      <c r="R27">
        <f t="shared" si="1"/>
        <v>12</v>
      </c>
    </row>
    <row r="28" spans="1:18" ht="12.75">
      <c r="A28" s="3" t="s">
        <v>73</v>
      </c>
      <c r="C28" s="4" t="s">
        <v>96</v>
      </c>
      <c r="D28" t="s">
        <v>87</v>
      </c>
      <c r="F28" t="s">
        <v>91</v>
      </c>
      <c r="G28" t="s">
        <v>26</v>
      </c>
      <c r="I28" t="s">
        <v>94</v>
      </c>
      <c r="N28">
        <v>12</v>
      </c>
      <c r="O28">
        <v>15</v>
      </c>
      <c r="P28" s="1">
        <f t="shared" si="0"/>
        <v>0.8</v>
      </c>
      <c r="Q28" s="3" t="s">
        <v>73</v>
      </c>
      <c r="R28">
        <f t="shared" si="1"/>
        <v>16</v>
      </c>
    </row>
    <row r="29" spans="1:18" ht="12.75">
      <c r="A29" s="3" t="s">
        <v>75</v>
      </c>
      <c r="C29" s="4" t="s">
        <v>91</v>
      </c>
      <c r="K29" t="s">
        <v>91</v>
      </c>
      <c r="M29" t="s">
        <v>93</v>
      </c>
      <c r="N29">
        <v>10</v>
      </c>
      <c r="O29">
        <v>10</v>
      </c>
      <c r="P29" s="1">
        <f t="shared" si="0"/>
        <v>1</v>
      </c>
      <c r="Q29" s="3" t="s">
        <v>75</v>
      </c>
      <c r="R29">
        <f t="shared" si="1"/>
        <v>1</v>
      </c>
    </row>
    <row r="30" spans="1:18" ht="12.75">
      <c r="A30" s="3" t="s">
        <v>76</v>
      </c>
      <c r="C30" s="4"/>
      <c r="E30" t="s">
        <v>96</v>
      </c>
      <c r="F30" t="s">
        <v>82</v>
      </c>
      <c r="L30" t="s">
        <v>94</v>
      </c>
      <c r="N30">
        <v>8</v>
      </c>
      <c r="O30">
        <v>11</v>
      </c>
      <c r="P30" s="1">
        <f t="shared" si="0"/>
        <v>0.7272727272727273</v>
      </c>
      <c r="Q30" s="3" t="s">
        <v>76</v>
      </c>
      <c r="R30">
        <f t="shared" si="1"/>
        <v>20</v>
      </c>
    </row>
    <row r="31" spans="1:18" ht="12.75">
      <c r="A31" s="3" t="s">
        <v>77</v>
      </c>
      <c r="C31" s="4"/>
      <c r="F31" t="s">
        <v>82</v>
      </c>
      <c r="G31" t="s">
        <v>85</v>
      </c>
      <c r="H31" t="s">
        <v>92</v>
      </c>
      <c r="I31" t="s">
        <v>94</v>
      </c>
      <c r="N31">
        <v>20</v>
      </c>
      <c r="O31">
        <v>23</v>
      </c>
      <c r="P31" s="1">
        <f t="shared" si="0"/>
        <v>0.8695652173913043</v>
      </c>
      <c r="Q31" s="3" t="s">
        <v>77</v>
      </c>
      <c r="R31">
        <f t="shared" si="1"/>
        <v>10</v>
      </c>
    </row>
    <row r="32" spans="1:18" ht="12.75">
      <c r="A32" s="3" t="s">
        <v>78</v>
      </c>
      <c r="C32" s="4" t="s">
        <v>91</v>
      </c>
      <c r="N32">
        <v>4</v>
      </c>
      <c r="O32">
        <v>4</v>
      </c>
      <c r="P32" s="1">
        <f t="shared" si="0"/>
        <v>1</v>
      </c>
      <c r="Q32" s="3" t="s">
        <v>78</v>
      </c>
      <c r="R32">
        <f t="shared" si="1"/>
        <v>1</v>
      </c>
    </row>
    <row r="34" ht="12.75">
      <c r="H34" s="7" t="s">
        <v>100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11" sqref="B11"/>
    </sheetView>
  </sheetViews>
  <sheetFormatPr defaultColWidth="11.57421875" defaultRowHeight="12.75"/>
  <cols>
    <col min="1" max="1" width="20.140625" style="0" customWidth="1"/>
    <col min="2" max="3" width="11.57421875" style="0" customWidth="1"/>
    <col min="4" max="4" width="13.28125" style="0" customWidth="1"/>
    <col min="5" max="6" width="11.57421875" style="0" customWidth="1"/>
    <col min="7" max="7" width="13.57421875" style="0" customWidth="1"/>
    <col min="8" max="9" width="11.57421875" style="0" customWidth="1"/>
    <col min="10" max="10" width="13.57421875" style="0" customWidth="1"/>
    <col min="11" max="11" width="11.57421875" style="5" customWidth="1"/>
    <col min="12" max="15" width="11.57421875" style="0" customWidth="1"/>
    <col min="16" max="16" width="5.00390625" style="0" customWidth="1"/>
  </cols>
  <sheetData>
    <row r="1" spans="2:10" ht="12.75">
      <c r="B1" s="17">
        <v>2010</v>
      </c>
      <c r="C1" s="17"/>
      <c r="D1" s="17"/>
      <c r="E1" s="17">
        <v>2011</v>
      </c>
      <c r="F1" s="17"/>
      <c r="G1" s="17">
        <v>2011</v>
      </c>
      <c r="H1" s="17" t="s">
        <v>101</v>
      </c>
      <c r="I1" s="17"/>
      <c r="J1" s="17">
        <v>2011</v>
      </c>
    </row>
    <row r="2" spans="2:12" ht="12.75">
      <c r="B2" t="s">
        <v>12</v>
      </c>
      <c r="C2" t="s">
        <v>13</v>
      </c>
      <c r="D2" s="1" t="s">
        <v>14</v>
      </c>
      <c r="E2" t="s">
        <v>12</v>
      </c>
      <c r="F2" t="s">
        <v>13</v>
      </c>
      <c r="G2" s="1" t="s">
        <v>14</v>
      </c>
      <c r="H2" t="s">
        <v>12</v>
      </c>
      <c r="I2" t="s">
        <v>13</v>
      </c>
      <c r="J2" s="1" t="s">
        <v>14</v>
      </c>
      <c r="K2" s="5" t="s">
        <v>102</v>
      </c>
      <c r="L2" s="3" t="s">
        <v>139</v>
      </c>
    </row>
    <row r="3" spans="1:17" ht="12.75">
      <c r="A3" s="3" t="s">
        <v>16</v>
      </c>
      <c r="B3">
        <v>16</v>
      </c>
      <c r="C3">
        <v>17</v>
      </c>
      <c r="D3" s="1">
        <f aca="true" t="shared" si="0" ref="D3:D10">SUM(B3/C3)</f>
        <v>0.9411764705882353</v>
      </c>
      <c r="E3">
        <v>6</v>
      </c>
      <c r="F3">
        <v>12</v>
      </c>
      <c r="G3" s="1">
        <f aca="true" t="shared" si="1" ref="G3:G11">SUM(E3/F3)</f>
        <v>0.5</v>
      </c>
      <c r="H3" s="4">
        <f aca="true" t="shared" si="2" ref="H3:H11">SUM(B3,E3)</f>
        <v>22</v>
      </c>
      <c r="I3" s="4">
        <f aca="true" t="shared" si="3" ref="I3:I11">SUM(C3,F3)</f>
        <v>29</v>
      </c>
      <c r="J3" s="1">
        <f aca="true" t="shared" si="4" ref="J3:J11">SUM(H3/I3)</f>
        <v>0.7586206896551724</v>
      </c>
      <c r="L3">
        <f>RANK(J3,$J$3:$J$33)</f>
        <v>21</v>
      </c>
      <c r="O3" s="1"/>
      <c r="Q3" s="3"/>
    </row>
    <row r="4" spans="1:17" ht="12.75">
      <c r="A4" s="3" t="s">
        <v>19</v>
      </c>
      <c r="B4">
        <v>0</v>
      </c>
      <c r="C4">
        <v>6</v>
      </c>
      <c r="D4" s="1">
        <f t="shared" si="0"/>
        <v>0</v>
      </c>
      <c r="E4">
        <v>0</v>
      </c>
      <c r="F4">
        <v>3</v>
      </c>
      <c r="G4" s="1">
        <f t="shared" si="1"/>
        <v>0</v>
      </c>
      <c r="H4" s="4">
        <f t="shared" si="2"/>
        <v>0</v>
      </c>
      <c r="I4" s="4">
        <f t="shared" si="3"/>
        <v>9</v>
      </c>
      <c r="J4" s="1">
        <f t="shared" si="4"/>
        <v>0</v>
      </c>
      <c r="K4" s="5" t="s">
        <v>103</v>
      </c>
      <c r="L4">
        <f aca="true" t="shared" si="5" ref="L4:L33">RANK(J4,$J$3:$J$33)</f>
        <v>31</v>
      </c>
      <c r="O4" s="1"/>
      <c r="Q4" s="3"/>
    </row>
    <row r="5" spans="1:17" ht="12.75">
      <c r="A5" s="3" t="s">
        <v>22</v>
      </c>
      <c r="B5">
        <v>3</v>
      </c>
      <c r="C5">
        <v>13</v>
      </c>
      <c r="D5" s="1">
        <f t="shared" si="0"/>
        <v>0.23076923076923078</v>
      </c>
      <c r="E5">
        <v>3</v>
      </c>
      <c r="F5">
        <v>5</v>
      </c>
      <c r="G5" s="1">
        <f t="shared" si="1"/>
        <v>0.6</v>
      </c>
      <c r="H5" s="4">
        <f t="shared" si="2"/>
        <v>6</v>
      </c>
      <c r="I5" s="4">
        <f t="shared" si="3"/>
        <v>18</v>
      </c>
      <c r="J5" s="1">
        <f t="shared" si="4"/>
        <v>0.3333333333333333</v>
      </c>
      <c r="K5" s="5" t="s">
        <v>103</v>
      </c>
      <c r="L5">
        <f t="shared" si="5"/>
        <v>28</v>
      </c>
      <c r="O5" s="1"/>
      <c r="Q5" s="3"/>
    </row>
    <row r="6" spans="1:17" ht="12.75">
      <c r="A6" s="3" t="s">
        <v>25</v>
      </c>
      <c r="B6">
        <v>17</v>
      </c>
      <c r="C6">
        <v>19</v>
      </c>
      <c r="D6" s="1">
        <f t="shared" si="0"/>
        <v>0.8947368421052632</v>
      </c>
      <c r="E6">
        <v>13</v>
      </c>
      <c r="F6">
        <v>16</v>
      </c>
      <c r="G6" s="1">
        <f t="shared" si="1"/>
        <v>0.8125</v>
      </c>
      <c r="H6" s="4">
        <f t="shared" si="2"/>
        <v>30</v>
      </c>
      <c r="I6" s="4">
        <f t="shared" si="3"/>
        <v>35</v>
      </c>
      <c r="J6" s="1">
        <f t="shared" si="4"/>
        <v>0.8571428571428571</v>
      </c>
      <c r="L6">
        <f t="shared" si="5"/>
        <v>13</v>
      </c>
      <c r="O6" s="1"/>
      <c r="Q6" s="3"/>
    </row>
    <row r="7" spans="1:17" ht="12.75">
      <c r="A7" s="3" t="s">
        <v>28</v>
      </c>
      <c r="B7">
        <v>24</v>
      </c>
      <c r="C7">
        <v>24</v>
      </c>
      <c r="D7" s="1">
        <f t="shared" si="0"/>
        <v>1</v>
      </c>
      <c r="E7">
        <v>19</v>
      </c>
      <c r="F7">
        <v>19</v>
      </c>
      <c r="G7" s="1">
        <f t="shared" si="1"/>
        <v>1</v>
      </c>
      <c r="H7" s="4">
        <f t="shared" si="2"/>
        <v>43</v>
      </c>
      <c r="I7" s="4">
        <f t="shared" si="3"/>
        <v>43</v>
      </c>
      <c r="J7" s="1">
        <f t="shared" si="4"/>
        <v>1</v>
      </c>
      <c r="L7">
        <f t="shared" si="5"/>
        <v>1</v>
      </c>
      <c r="O7" s="1"/>
      <c r="Q7" s="3"/>
    </row>
    <row r="8" spans="1:17" ht="12.75">
      <c r="A8" s="3" t="s">
        <v>30</v>
      </c>
      <c r="B8">
        <v>15</v>
      </c>
      <c r="C8">
        <v>19</v>
      </c>
      <c r="D8" s="1">
        <f t="shared" si="0"/>
        <v>0.7894736842105263</v>
      </c>
      <c r="E8">
        <v>24</v>
      </c>
      <c r="F8">
        <v>27</v>
      </c>
      <c r="G8" s="1">
        <f t="shared" si="1"/>
        <v>0.8888888888888888</v>
      </c>
      <c r="H8" s="4">
        <f t="shared" si="2"/>
        <v>39</v>
      </c>
      <c r="I8" s="4">
        <f t="shared" si="3"/>
        <v>46</v>
      </c>
      <c r="J8" s="1">
        <f t="shared" si="4"/>
        <v>0.8478260869565217</v>
      </c>
      <c r="L8">
        <f t="shared" si="5"/>
        <v>16</v>
      </c>
      <c r="O8" s="1"/>
      <c r="Q8" s="3"/>
    </row>
    <row r="9" spans="1:17" ht="12.75">
      <c r="A9" s="3" t="s">
        <v>32</v>
      </c>
      <c r="B9">
        <v>30</v>
      </c>
      <c r="C9">
        <v>37</v>
      </c>
      <c r="D9" s="1">
        <f t="shared" si="0"/>
        <v>0.8108108108108109</v>
      </c>
      <c r="E9">
        <v>10</v>
      </c>
      <c r="F9">
        <v>10</v>
      </c>
      <c r="G9" s="1">
        <f t="shared" si="1"/>
        <v>1</v>
      </c>
      <c r="H9" s="4">
        <f t="shared" si="2"/>
        <v>40</v>
      </c>
      <c r="I9" s="4">
        <f t="shared" si="3"/>
        <v>47</v>
      </c>
      <c r="J9" s="1">
        <f t="shared" si="4"/>
        <v>0.851063829787234</v>
      </c>
      <c r="L9">
        <f t="shared" si="5"/>
        <v>15</v>
      </c>
      <c r="O9" s="1"/>
      <c r="Q9" s="3"/>
    </row>
    <row r="10" spans="1:17" ht="12.75">
      <c r="A10" s="3" t="s">
        <v>36</v>
      </c>
      <c r="B10">
        <v>16</v>
      </c>
      <c r="C10">
        <v>19</v>
      </c>
      <c r="D10" s="1">
        <f t="shared" si="0"/>
        <v>0.8421052631578947</v>
      </c>
      <c r="E10">
        <v>6</v>
      </c>
      <c r="F10">
        <v>6</v>
      </c>
      <c r="G10" s="1">
        <f t="shared" si="1"/>
        <v>1</v>
      </c>
      <c r="H10" s="4">
        <f t="shared" si="2"/>
        <v>22</v>
      </c>
      <c r="I10" s="4">
        <f t="shared" si="3"/>
        <v>25</v>
      </c>
      <c r="J10" s="1">
        <f t="shared" si="4"/>
        <v>0.88</v>
      </c>
      <c r="L10">
        <f t="shared" si="5"/>
        <v>11</v>
      </c>
      <c r="O10" s="1"/>
      <c r="Q10" s="3"/>
    </row>
    <row r="11" spans="1:17" ht="12.75">
      <c r="A11" s="3" t="s">
        <v>38</v>
      </c>
      <c r="B11">
        <v>2</v>
      </c>
      <c r="C11" s="5">
        <v>2</v>
      </c>
      <c r="D11" s="1">
        <v>1</v>
      </c>
      <c r="E11">
        <v>4</v>
      </c>
      <c r="F11" s="5">
        <v>5</v>
      </c>
      <c r="G11" s="1">
        <f t="shared" si="1"/>
        <v>0.8</v>
      </c>
      <c r="H11" s="4">
        <f t="shared" si="2"/>
        <v>6</v>
      </c>
      <c r="I11" s="4">
        <f t="shared" si="3"/>
        <v>7</v>
      </c>
      <c r="J11" s="1">
        <f t="shared" si="4"/>
        <v>0.8571428571428571</v>
      </c>
      <c r="L11">
        <f t="shared" si="5"/>
        <v>13</v>
      </c>
      <c r="N11" s="5"/>
      <c r="O11" s="1"/>
      <c r="Q11" s="3"/>
    </row>
    <row r="12" spans="1:17" ht="12.75">
      <c r="A12" s="3" t="s">
        <v>40</v>
      </c>
      <c r="B12" s="5" t="s">
        <v>43</v>
      </c>
      <c r="C12" s="5" t="s">
        <v>43</v>
      </c>
      <c r="D12" s="1">
        <v>1</v>
      </c>
      <c r="J12" s="1">
        <v>1</v>
      </c>
      <c r="L12">
        <f t="shared" si="5"/>
        <v>1</v>
      </c>
      <c r="Q12" s="3"/>
    </row>
    <row r="13" spans="1:17" ht="12.75">
      <c r="A13" s="3" t="s">
        <v>44</v>
      </c>
      <c r="B13">
        <v>36</v>
      </c>
      <c r="C13">
        <v>37</v>
      </c>
      <c r="D13" s="1">
        <f aca="true" t="shared" si="6" ref="D13:D27">SUM(B13/C13)</f>
        <v>0.972972972972973</v>
      </c>
      <c r="E13">
        <v>22</v>
      </c>
      <c r="F13">
        <v>26</v>
      </c>
      <c r="G13" s="1">
        <f aca="true" t="shared" si="7" ref="G13:G33">SUM(E13/F13)</f>
        <v>0.8461538461538461</v>
      </c>
      <c r="H13" s="4">
        <f aca="true" t="shared" si="8" ref="H13:H33">SUM(B13,E13)</f>
        <v>58</v>
      </c>
      <c r="I13" s="4">
        <f aca="true" t="shared" si="9" ref="I13:I33">SUM(C13,F13)</f>
        <v>63</v>
      </c>
      <c r="J13" s="1">
        <f aca="true" t="shared" si="10" ref="J13:J33">SUM(H13/I13)</f>
        <v>0.9206349206349206</v>
      </c>
      <c r="L13">
        <f t="shared" si="5"/>
        <v>7</v>
      </c>
      <c r="O13" s="1"/>
      <c r="Q13" s="3"/>
    </row>
    <row r="14" spans="1:17" ht="12.75">
      <c r="A14" s="3" t="s">
        <v>46</v>
      </c>
      <c r="B14">
        <v>29</v>
      </c>
      <c r="C14">
        <v>29</v>
      </c>
      <c r="D14" s="1">
        <f t="shared" si="6"/>
        <v>1</v>
      </c>
      <c r="E14">
        <v>21</v>
      </c>
      <c r="F14">
        <v>23</v>
      </c>
      <c r="G14" s="1">
        <f t="shared" si="7"/>
        <v>0.9130434782608695</v>
      </c>
      <c r="H14" s="4">
        <f t="shared" si="8"/>
        <v>50</v>
      </c>
      <c r="I14" s="4">
        <f t="shared" si="9"/>
        <v>52</v>
      </c>
      <c r="J14" s="1">
        <f t="shared" si="10"/>
        <v>0.9615384615384616</v>
      </c>
      <c r="L14">
        <f t="shared" si="5"/>
        <v>4</v>
      </c>
      <c r="O14" s="1"/>
      <c r="Q14" s="3"/>
    </row>
    <row r="15" spans="1:17" ht="12.75">
      <c r="A15" s="3" t="s">
        <v>47</v>
      </c>
      <c r="B15">
        <v>7</v>
      </c>
      <c r="C15">
        <v>11</v>
      </c>
      <c r="D15" s="1">
        <f t="shared" si="6"/>
        <v>0.6363636363636364</v>
      </c>
      <c r="E15">
        <v>7</v>
      </c>
      <c r="F15">
        <v>8</v>
      </c>
      <c r="G15" s="1">
        <f t="shared" si="7"/>
        <v>0.875</v>
      </c>
      <c r="H15" s="4">
        <f t="shared" si="8"/>
        <v>14</v>
      </c>
      <c r="I15" s="4">
        <f t="shared" si="9"/>
        <v>19</v>
      </c>
      <c r="J15" s="1">
        <f t="shared" si="10"/>
        <v>0.7368421052631579</v>
      </c>
      <c r="L15">
        <f t="shared" si="5"/>
        <v>22</v>
      </c>
      <c r="O15" s="1"/>
      <c r="Q15" s="3"/>
    </row>
    <row r="16" spans="1:17" ht="12.75">
      <c r="A16" s="3" t="s">
        <v>49</v>
      </c>
      <c r="B16">
        <v>6</v>
      </c>
      <c r="C16">
        <v>16</v>
      </c>
      <c r="D16" s="1">
        <f t="shared" si="6"/>
        <v>0.375</v>
      </c>
      <c r="E16">
        <v>2</v>
      </c>
      <c r="F16">
        <v>7</v>
      </c>
      <c r="G16" s="1">
        <f t="shared" si="7"/>
        <v>0.2857142857142857</v>
      </c>
      <c r="H16" s="4">
        <f t="shared" si="8"/>
        <v>8</v>
      </c>
      <c r="I16" s="4">
        <f t="shared" si="9"/>
        <v>23</v>
      </c>
      <c r="J16" s="1">
        <f t="shared" si="10"/>
        <v>0.34782608695652173</v>
      </c>
      <c r="K16" s="5" t="s">
        <v>103</v>
      </c>
      <c r="L16">
        <f t="shared" si="5"/>
        <v>27</v>
      </c>
      <c r="O16" s="1"/>
      <c r="Q16" s="3"/>
    </row>
    <row r="17" spans="1:17" ht="12.75">
      <c r="A17" s="3" t="s">
        <v>51</v>
      </c>
      <c r="B17">
        <v>25</v>
      </c>
      <c r="C17">
        <v>29</v>
      </c>
      <c r="D17" s="1">
        <f t="shared" si="6"/>
        <v>0.8620689655172413</v>
      </c>
      <c r="E17">
        <v>16</v>
      </c>
      <c r="F17">
        <v>23</v>
      </c>
      <c r="G17" s="1">
        <f t="shared" si="7"/>
        <v>0.6956521739130435</v>
      </c>
      <c r="H17" s="4">
        <f t="shared" si="8"/>
        <v>41</v>
      </c>
      <c r="I17" s="4">
        <f t="shared" si="9"/>
        <v>52</v>
      </c>
      <c r="J17" s="1">
        <f t="shared" si="10"/>
        <v>0.7884615384615384</v>
      </c>
      <c r="L17">
        <f t="shared" si="5"/>
        <v>19</v>
      </c>
      <c r="O17" s="1"/>
      <c r="Q17" s="3"/>
    </row>
    <row r="18" spans="1:17" ht="12.75">
      <c r="A18" s="3" t="s">
        <v>52</v>
      </c>
      <c r="B18">
        <v>4</v>
      </c>
      <c r="C18">
        <v>22</v>
      </c>
      <c r="D18" s="1">
        <f t="shared" si="6"/>
        <v>0.18181818181818182</v>
      </c>
      <c r="E18">
        <v>5</v>
      </c>
      <c r="F18">
        <v>11</v>
      </c>
      <c r="G18" s="1">
        <f t="shared" si="7"/>
        <v>0.45454545454545453</v>
      </c>
      <c r="H18" s="4">
        <f t="shared" si="8"/>
        <v>9</v>
      </c>
      <c r="I18" s="4">
        <f t="shared" si="9"/>
        <v>33</v>
      </c>
      <c r="J18" s="1">
        <f t="shared" si="10"/>
        <v>0.2727272727272727</v>
      </c>
      <c r="K18" s="5" t="s">
        <v>103</v>
      </c>
      <c r="L18">
        <f t="shared" si="5"/>
        <v>29</v>
      </c>
      <c r="O18" s="1"/>
      <c r="Q18" s="3"/>
    </row>
    <row r="19" spans="1:17" ht="12.75">
      <c r="A19" s="3" t="s">
        <v>53</v>
      </c>
      <c r="B19">
        <v>19</v>
      </c>
      <c r="C19">
        <v>19</v>
      </c>
      <c r="D19" s="1">
        <f t="shared" si="6"/>
        <v>1</v>
      </c>
      <c r="E19">
        <v>13</v>
      </c>
      <c r="F19">
        <v>16</v>
      </c>
      <c r="G19" s="1">
        <f t="shared" si="7"/>
        <v>0.8125</v>
      </c>
      <c r="H19" s="4">
        <f t="shared" si="8"/>
        <v>32</v>
      </c>
      <c r="I19" s="4">
        <f t="shared" si="9"/>
        <v>35</v>
      </c>
      <c r="J19" s="1">
        <f t="shared" si="10"/>
        <v>0.9142857142857143</v>
      </c>
      <c r="L19">
        <f t="shared" si="5"/>
        <v>8</v>
      </c>
      <c r="O19" s="1"/>
      <c r="Q19" s="3"/>
    </row>
    <row r="20" spans="1:17" ht="12.75">
      <c r="A20" s="3" t="s">
        <v>54</v>
      </c>
      <c r="B20">
        <v>10</v>
      </c>
      <c r="C20">
        <v>10</v>
      </c>
      <c r="D20" s="1">
        <f t="shared" si="6"/>
        <v>1</v>
      </c>
      <c r="E20">
        <v>7</v>
      </c>
      <c r="F20">
        <v>8</v>
      </c>
      <c r="G20" s="1">
        <f t="shared" si="7"/>
        <v>0.875</v>
      </c>
      <c r="H20" s="4">
        <f t="shared" si="8"/>
        <v>17</v>
      </c>
      <c r="I20" s="4">
        <f t="shared" si="9"/>
        <v>18</v>
      </c>
      <c r="J20" s="1">
        <f t="shared" si="10"/>
        <v>0.9444444444444444</v>
      </c>
      <c r="L20">
        <f t="shared" si="5"/>
        <v>5</v>
      </c>
      <c r="O20" s="1"/>
      <c r="Q20" s="3"/>
    </row>
    <row r="21" spans="1:17" ht="12.75">
      <c r="A21" s="3" t="s">
        <v>55</v>
      </c>
      <c r="B21">
        <v>29</v>
      </c>
      <c r="C21">
        <v>30</v>
      </c>
      <c r="D21" s="1">
        <f t="shared" si="6"/>
        <v>0.9666666666666667</v>
      </c>
      <c r="E21">
        <v>13</v>
      </c>
      <c r="F21">
        <v>15</v>
      </c>
      <c r="G21" s="1">
        <f t="shared" si="7"/>
        <v>0.8666666666666667</v>
      </c>
      <c r="H21" s="4">
        <f t="shared" si="8"/>
        <v>42</v>
      </c>
      <c r="I21" s="4">
        <f t="shared" si="9"/>
        <v>45</v>
      </c>
      <c r="J21" s="1">
        <f t="shared" si="10"/>
        <v>0.9333333333333333</v>
      </c>
      <c r="L21">
        <f t="shared" si="5"/>
        <v>6</v>
      </c>
      <c r="O21" s="1"/>
      <c r="Q21" s="3"/>
    </row>
    <row r="22" spans="1:17" ht="12.75">
      <c r="A22" s="3" t="s">
        <v>57</v>
      </c>
      <c r="B22">
        <v>4</v>
      </c>
      <c r="C22">
        <v>16</v>
      </c>
      <c r="D22" s="1">
        <f t="shared" si="6"/>
        <v>0.25</v>
      </c>
      <c r="E22">
        <v>4</v>
      </c>
      <c r="F22">
        <v>5</v>
      </c>
      <c r="G22" s="1">
        <f t="shared" si="7"/>
        <v>0.8</v>
      </c>
      <c r="H22" s="4">
        <f t="shared" si="8"/>
        <v>8</v>
      </c>
      <c r="I22" s="4">
        <f t="shared" si="9"/>
        <v>21</v>
      </c>
      <c r="J22" s="1">
        <f t="shared" si="10"/>
        <v>0.38095238095238093</v>
      </c>
      <c r="K22" s="5" t="s">
        <v>103</v>
      </c>
      <c r="L22">
        <f t="shared" si="5"/>
        <v>26</v>
      </c>
      <c r="O22" s="1"/>
      <c r="Q22" s="3"/>
    </row>
    <row r="23" spans="1:17" ht="12.75">
      <c r="A23" s="3" t="s">
        <v>59</v>
      </c>
      <c r="B23">
        <v>24</v>
      </c>
      <c r="C23">
        <v>28</v>
      </c>
      <c r="D23" s="1">
        <f t="shared" si="6"/>
        <v>0.8571428571428571</v>
      </c>
      <c r="E23">
        <v>9</v>
      </c>
      <c r="F23">
        <v>15</v>
      </c>
      <c r="G23" s="1">
        <f t="shared" si="7"/>
        <v>0.6</v>
      </c>
      <c r="H23" s="4">
        <f t="shared" si="8"/>
        <v>33</v>
      </c>
      <c r="I23" s="4">
        <f t="shared" si="9"/>
        <v>43</v>
      </c>
      <c r="J23" s="1">
        <f t="shared" si="10"/>
        <v>0.7674418604651163</v>
      </c>
      <c r="L23">
        <f t="shared" si="5"/>
        <v>20</v>
      </c>
      <c r="O23" s="1"/>
      <c r="Q23" s="3"/>
    </row>
    <row r="24" spans="1:17" ht="12.75">
      <c r="A24" s="3" t="s">
        <v>61</v>
      </c>
      <c r="B24">
        <v>10</v>
      </c>
      <c r="C24">
        <v>21</v>
      </c>
      <c r="D24" s="1">
        <f t="shared" si="6"/>
        <v>0.47619047619047616</v>
      </c>
      <c r="E24">
        <v>10</v>
      </c>
      <c r="F24">
        <v>14</v>
      </c>
      <c r="G24" s="1">
        <f t="shared" si="7"/>
        <v>0.7142857142857143</v>
      </c>
      <c r="H24" s="4">
        <f t="shared" si="8"/>
        <v>20</v>
      </c>
      <c r="I24" s="4">
        <f t="shared" si="9"/>
        <v>35</v>
      </c>
      <c r="J24" s="1">
        <f t="shared" si="10"/>
        <v>0.5714285714285714</v>
      </c>
      <c r="L24">
        <f t="shared" si="5"/>
        <v>25</v>
      </c>
      <c r="O24" s="1"/>
      <c r="Q24" s="3"/>
    </row>
    <row r="25" spans="1:17" ht="12.75">
      <c r="A25" s="3" t="s">
        <v>63</v>
      </c>
      <c r="B25">
        <v>4</v>
      </c>
      <c r="C25">
        <v>40</v>
      </c>
      <c r="D25" s="1">
        <f t="shared" si="6"/>
        <v>0.1</v>
      </c>
      <c r="E25">
        <v>3</v>
      </c>
      <c r="F25">
        <v>11</v>
      </c>
      <c r="G25" s="1">
        <f t="shared" si="7"/>
        <v>0.2727272727272727</v>
      </c>
      <c r="H25" s="4">
        <f t="shared" si="8"/>
        <v>7</v>
      </c>
      <c r="I25" s="4">
        <f t="shared" si="9"/>
        <v>51</v>
      </c>
      <c r="J25" s="1">
        <f t="shared" si="10"/>
        <v>0.13725490196078433</v>
      </c>
      <c r="K25" s="5" t="s">
        <v>103</v>
      </c>
      <c r="L25">
        <f t="shared" si="5"/>
        <v>30</v>
      </c>
      <c r="O25" s="1"/>
      <c r="Q25" s="3"/>
    </row>
    <row r="26" spans="1:17" ht="12.75">
      <c r="A26" s="3" t="s">
        <v>67</v>
      </c>
      <c r="B26">
        <v>17</v>
      </c>
      <c r="C26">
        <v>28</v>
      </c>
      <c r="D26" s="1">
        <f t="shared" si="6"/>
        <v>0.6071428571428571</v>
      </c>
      <c r="E26">
        <v>14</v>
      </c>
      <c r="F26">
        <v>23</v>
      </c>
      <c r="G26" s="1">
        <f t="shared" si="7"/>
        <v>0.6086956521739131</v>
      </c>
      <c r="H26" s="4">
        <f t="shared" si="8"/>
        <v>31</v>
      </c>
      <c r="I26" s="4">
        <f t="shared" si="9"/>
        <v>51</v>
      </c>
      <c r="J26" s="1">
        <f t="shared" si="10"/>
        <v>0.6078431372549019</v>
      </c>
      <c r="L26">
        <f t="shared" si="5"/>
        <v>24</v>
      </c>
      <c r="O26" s="1"/>
      <c r="Q26" s="3"/>
    </row>
    <row r="27" spans="1:17" ht="12.75">
      <c r="A27" s="3" t="s">
        <v>69</v>
      </c>
      <c r="B27">
        <v>24</v>
      </c>
      <c r="C27">
        <v>30</v>
      </c>
      <c r="D27" s="1">
        <f t="shared" si="6"/>
        <v>0.8</v>
      </c>
      <c r="E27">
        <v>10</v>
      </c>
      <c r="F27">
        <v>13</v>
      </c>
      <c r="G27" s="1">
        <f t="shared" si="7"/>
        <v>0.7692307692307693</v>
      </c>
      <c r="H27" s="4">
        <f t="shared" si="8"/>
        <v>34</v>
      </c>
      <c r="I27" s="4">
        <f t="shared" si="9"/>
        <v>43</v>
      </c>
      <c r="J27" s="1">
        <f t="shared" si="10"/>
        <v>0.7906976744186046</v>
      </c>
      <c r="L27">
        <f t="shared" si="5"/>
        <v>18</v>
      </c>
      <c r="O27" s="1"/>
      <c r="Q27" s="3"/>
    </row>
    <row r="28" spans="1:17" ht="12.75">
      <c r="A28" s="3" t="s">
        <v>72</v>
      </c>
      <c r="B28">
        <v>15</v>
      </c>
      <c r="C28" s="5">
        <v>17</v>
      </c>
      <c r="D28" s="1">
        <v>0.89</v>
      </c>
      <c r="E28">
        <v>19</v>
      </c>
      <c r="F28" s="5">
        <v>22</v>
      </c>
      <c r="G28" s="1">
        <f t="shared" si="7"/>
        <v>0.8636363636363636</v>
      </c>
      <c r="H28" s="4">
        <f t="shared" si="8"/>
        <v>34</v>
      </c>
      <c r="I28" s="4">
        <f t="shared" si="9"/>
        <v>39</v>
      </c>
      <c r="J28" s="1">
        <f t="shared" si="10"/>
        <v>0.8717948717948718</v>
      </c>
      <c r="L28">
        <f t="shared" si="5"/>
        <v>12</v>
      </c>
      <c r="N28" s="5"/>
      <c r="O28" s="1"/>
      <c r="Q28" s="3"/>
    </row>
    <row r="29" spans="1:17" ht="12.75">
      <c r="A29" s="3" t="s">
        <v>73</v>
      </c>
      <c r="B29">
        <v>13</v>
      </c>
      <c r="C29">
        <v>24</v>
      </c>
      <c r="D29" s="1">
        <f>SUM(B29/C29)</f>
        <v>0.5416666666666666</v>
      </c>
      <c r="E29">
        <v>12</v>
      </c>
      <c r="F29">
        <v>15</v>
      </c>
      <c r="G29" s="1">
        <f t="shared" si="7"/>
        <v>0.8</v>
      </c>
      <c r="H29" s="4">
        <f t="shared" si="8"/>
        <v>25</v>
      </c>
      <c r="I29" s="4">
        <f t="shared" si="9"/>
        <v>39</v>
      </c>
      <c r="J29" s="1">
        <f t="shared" si="10"/>
        <v>0.6410256410256411</v>
      </c>
      <c r="L29">
        <f t="shared" si="5"/>
        <v>23</v>
      </c>
      <c r="O29" s="1"/>
      <c r="Q29" s="3"/>
    </row>
    <row r="30" spans="1:17" ht="12.75">
      <c r="A30" s="3" t="s">
        <v>75</v>
      </c>
      <c r="B30">
        <v>15</v>
      </c>
      <c r="C30">
        <v>15</v>
      </c>
      <c r="D30" s="1">
        <f>SUM(B30/C30)</f>
        <v>1</v>
      </c>
      <c r="E30">
        <v>10</v>
      </c>
      <c r="F30">
        <v>10</v>
      </c>
      <c r="G30" s="1">
        <f t="shared" si="7"/>
        <v>1</v>
      </c>
      <c r="H30" s="4">
        <f t="shared" si="8"/>
        <v>25</v>
      </c>
      <c r="I30" s="4">
        <f t="shared" si="9"/>
        <v>25</v>
      </c>
      <c r="J30" s="1">
        <f t="shared" si="10"/>
        <v>1</v>
      </c>
      <c r="L30">
        <f t="shared" si="5"/>
        <v>1</v>
      </c>
      <c r="O30" s="1"/>
      <c r="Q30" s="3"/>
    </row>
    <row r="31" spans="1:17" ht="12.75">
      <c r="A31" s="3" t="s">
        <v>76</v>
      </c>
      <c r="B31">
        <v>21</v>
      </c>
      <c r="C31">
        <v>25</v>
      </c>
      <c r="D31" s="1">
        <f>SUM(B31/C31)</f>
        <v>0.84</v>
      </c>
      <c r="E31">
        <v>8</v>
      </c>
      <c r="F31">
        <v>11</v>
      </c>
      <c r="G31" s="1">
        <f t="shared" si="7"/>
        <v>0.7272727272727273</v>
      </c>
      <c r="H31" s="4">
        <f t="shared" si="8"/>
        <v>29</v>
      </c>
      <c r="I31" s="4">
        <f t="shared" si="9"/>
        <v>36</v>
      </c>
      <c r="J31" s="1">
        <f t="shared" si="10"/>
        <v>0.8055555555555556</v>
      </c>
      <c r="L31">
        <f t="shared" si="5"/>
        <v>17</v>
      </c>
      <c r="O31" s="1"/>
      <c r="Q31" s="3"/>
    </row>
    <row r="32" spans="1:17" ht="12.75">
      <c r="A32" s="3" t="s">
        <v>77</v>
      </c>
      <c r="B32">
        <v>27</v>
      </c>
      <c r="C32">
        <v>30</v>
      </c>
      <c r="D32" s="1">
        <f>SUM(B32/C32)</f>
        <v>0.9</v>
      </c>
      <c r="E32">
        <v>20</v>
      </c>
      <c r="F32">
        <v>23</v>
      </c>
      <c r="G32" s="1">
        <f t="shared" si="7"/>
        <v>0.8695652173913043</v>
      </c>
      <c r="H32" s="4">
        <f t="shared" si="8"/>
        <v>47</v>
      </c>
      <c r="I32" s="4">
        <f t="shared" si="9"/>
        <v>53</v>
      </c>
      <c r="J32" s="1">
        <f t="shared" si="10"/>
        <v>0.8867924528301887</v>
      </c>
      <c r="L32">
        <f t="shared" si="5"/>
        <v>10</v>
      </c>
      <c r="O32" s="1"/>
      <c r="Q32" s="3"/>
    </row>
    <row r="33" spans="1:17" ht="12.75">
      <c r="A33" s="3" t="s">
        <v>78</v>
      </c>
      <c r="B33">
        <v>4</v>
      </c>
      <c r="C33">
        <v>5</v>
      </c>
      <c r="D33" s="1">
        <f>SUM(B33/C33)</f>
        <v>0.8</v>
      </c>
      <c r="E33">
        <v>4</v>
      </c>
      <c r="F33">
        <v>4</v>
      </c>
      <c r="G33" s="1">
        <f t="shared" si="7"/>
        <v>1</v>
      </c>
      <c r="H33" s="4">
        <f t="shared" si="8"/>
        <v>8</v>
      </c>
      <c r="I33" s="4">
        <f t="shared" si="9"/>
        <v>9</v>
      </c>
      <c r="J33" s="1">
        <f t="shared" si="10"/>
        <v>0.8888888888888888</v>
      </c>
      <c r="L33">
        <f t="shared" si="5"/>
        <v>9</v>
      </c>
      <c r="O33" s="1"/>
      <c r="Q33" s="3"/>
    </row>
  </sheetData>
  <sheetProtection selectLockedCells="1" selectUnlockedCells="1"/>
  <mergeCells count="3">
    <mergeCell ref="B1:D1"/>
    <mergeCell ref="E1:G1"/>
    <mergeCell ref="H1:J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C1">
      <selection activeCell="AA13" sqref="AA13"/>
    </sheetView>
  </sheetViews>
  <sheetFormatPr defaultColWidth="9.140625" defaultRowHeight="12.75"/>
  <cols>
    <col min="4" max="4" width="5.8515625" style="0" customWidth="1"/>
    <col min="5" max="5" width="6.85156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5.7109375" style="0" customWidth="1"/>
    <col min="11" max="11" width="6.7109375" style="0" customWidth="1"/>
    <col min="12" max="12" width="6.28125" style="0" customWidth="1"/>
    <col min="13" max="13" width="7.28125" style="0" customWidth="1"/>
    <col min="14" max="14" width="13.7109375" style="0" customWidth="1"/>
    <col min="15" max="15" width="5.8515625" style="0" customWidth="1"/>
    <col min="16" max="16" width="5.28125" style="0" customWidth="1"/>
    <col min="17" max="18" width="6.140625" style="0" customWidth="1"/>
    <col min="19" max="19" width="7.140625" style="0" customWidth="1"/>
    <col min="20" max="20" width="5.57421875" style="0" customWidth="1"/>
    <col min="21" max="21" width="6.57421875" style="0" customWidth="1"/>
    <col min="22" max="22" width="6.00390625" style="0" customWidth="1"/>
    <col min="23" max="23" width="7.00390625" style="0" customWidth="1"/>
    <col min="24" max="24" width="6.00390625" style="0" customWidth="1"/>
    <col min="25" max="25" width="7.00390625" style="0" customWidth="1"/>
    <col min="26" max="26" width="10.7109375" style="0" customWidth="1"/>
  </cols>
  <sheetData>
    <row r="1" spans="1:29" ht="15.75">
      <c r="A1" s="8" t="s">
        <v>104</v>
      </c>
      <c r="B1" s="8"/>
      <c r="C1" s="8"/>
      <c r="D1" s="9">
        <v>40182</v>
      </c>
      <c r="E1" s="9">
        <v>40197</v>
      </c>
      <c r="F1" s="9">
        <v>40210</v>
      </c>
      <c r="G1" s="9">
        <v>40225</v>
      </c>
      <c r="H1" s="9">
        <v>40238</v>
      </c>
      <c r="I1" s="9">
        <v>40252</v>
      </c>
      <c r="J1" s="9">
        <v>40275</v>
      </c>
      <c r="K1" s="9">
        <v>40287</v>
      </c>
      <c r="L1" s="9">
        <v>40301</v>
      </c>
      <c r="M1" s="9">
        <v>40318</v>
      </c>
      <c r="N1" s="9" t="s">
        <v>105</v>
      </c>
      <c r="O1" s="9">
        <v>40336</v>
      </c>
      <c r="P1" s="9">
        <v>40365</v>
      </c>
      <c r="Q1" s="9">
        <v>40392</v>
      </c>
      <c r="R1" s="9">
        <v>40428</v>
      </c>
      <c r="S1" s="9">
        <v>40441</v>
      </c>
      <c r="T1" s="9">
        <v>40455</v>
      </c>
      <c r="U1" s="9">
        <v>40469</v>
      </c>
      <c r="V1" s="9">
        <v>40486</v>
      </c>
      <c r="W1" s="9">
        <v>40497</v>
      </c>
      <c r="X1" s="9">
        <v>40518</v>
      </c>
      <c r="Y1" s="9">
        <v>40532</v>
      </c>
      <c r="Z1" s="10" t="s">
        <v>106</v>
      </c>
      <c r="AA1" s="11" t="s">
        <v>107</v>
      </c>
      <c r="AC1" s="3" t="s">
        <v>139</v>
      </c>
    </row>
    <row r="2" spans="1:29" ht="12.75">
      <c r="A2" s="3" t="s">
        <v>16</v>
      </c>
      <c r="D2" s="12">
        <v>1</v>
      </c>
      <c r="E2" s="12">
        <v>1</v>
      </c>
      <c r="F2" s="12">
        <v>1</v>
      </c>
      <c r="G2" s="12">
        <v>1</v>
      </c>
      <c r="H2" s="12">
        <v>1</v>
      </c>
      <c r="I2" s="12">
        <v>1</v>
      </c>
      <c r="J2" s="12">
        <v>1</v>
      </c>
      <c r="K2" s="12">
        <v>1</v>
      </c>
      <c r="L2" s="12">
        <v>1</v>
      </c>
      <c r="M2" s="12">
        <v>0</v>
      </c>
      <c r="N2" s="12">
        <v>1</v>
      </c>
      <c r="O2" s="12">
        <v>1</v>
      </c>
      <c r="P2" s="12">
        <v>1</v>
      </c>
      <c r="Q2" s="12">
        <v>1</v>
      </c>
      <c r="R2" s="12">
        <v>1</v>
      </c>
      <c r="S2" s="12">
        <v>1</v>
      </c>
      <c r="T2" s="12">
        <v>1</v>
      </c>
      <c r="U2" s="12">
        <v>1</v>
      </c>
      <c r="V2" s="12">
        <v>1</v>
      </c>
      <c r="W2" s="12">
        <v>1</v>
      </c>
      <c r="X2" s="12">
        <v>1</v>
      </c>
      <c r="Y2" s="12">
        <v>0</v>
      </c>
      <c r="Z2" s="12">
        <f aca="true" t="shared" si="0" ref="Z2:Z22">SUM(D2:Y2)</f>
        <v>20</v>
      </c>
      <c r="AA2" s="13">
        <f aca="true" t="shared" si="1" ref="AA2:AA9">SUM(Z2/22)</f>
        <v>0.9090909090909091</v>
      </c>
      <c r="AB2" s="3" t="s">
        <v>108</v>
      </c>
      <c r="AC2" s="3">
        <f>RANK(AA2,$AA$2:$AA$31)</f>
        <v>11</v>
      </c>
    </row>
    <row r="3" spans="1:29" ht="12.75">
      <c r="A3" s="3" t="s">
        <v>19</v>
      </c>
      <c r="D3" s="12">
        <v>1</v>
      </c>
      <c r="E3" s="12">
        <v>1</v>
      </c>
      <c r="F3" s="12">
        <v>1</v>
      </c>
      <c r="G3" s="12">
        <v>1</v>
      </c>
      <c r="H3" s="12">
        <v>0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0</v>
      </c>
      <c r="U3" s="12">
        <v>1</v>
      </c>
      <c r="V3" s="12">
        <v>1</v>
      </c>
      <c r="W3" s="12">
        <v>1</v>
      </c>
      <c r="X3" s="12">
        <v>0</v>
      </c>
      <c r="Y3" s="12">
        <v>1</v>
      </c>
      <c r="Z3" s="12">
        <f t="shared" si="0"/>
        <v>19</v>
      </c>
      <c r="AA3" s="13">
        <f t="shared" si="1"/>
        <v>0.8636363636363636</v>
      </c>
      <c r="AB3" s="3" t="s">
        <v>109</v>
      </c>
      <c r="AC3" s="3">
        <f aca="true" t="shared" si="2" ref="AC3:AC31">RANK(AA3,$AA$2:$AA$31)</f>
        <v>19</v>
      </c>
    </row>
    <row r="4" spans="1:29" ht="12.75">
      <c r="A4" s="3" t="s">
        <v>22</v>
      </c>
      <c r="D4" s="12">
        <v>1</v>
      </c>
      <c r="E4" s="12">
        <v>0</v>
      </c>
      <c r="F4" s="12">
        <v>1</v>
      </c>
      <c r="G4" s="12">
        <v>0</v>
      </c>
      <c r="H4" s="12">
        <v>1</v>
      </c>
      <c r="I4" s="12">
        <v>0</v>
      </c>
      <c r="J4" s="12">
        <v>1</v>
      </c>
      <c r="K4" s="12">
        <v>1</v>
      </c>
      <c r="L4" s="12">
        <v>1</v>
      </c>
      <c r="M4" s="12">
        <v>0</v>
      </c>
      <c r="N4" s="12">
        <v>0</v>
      </c>
      <c r="O4" s="12">
        <v>0</v>
      </c>
      <c r="P4" s="12">
        <v>0</v>
      </c>
      <c r="Q4" s="12">
        <v>1</v>
      </c>
      <c r="R4" s="12">
        <v>0</v>
      </c>
      <c r="S4" s="12">
        <v>0</v>
      </c>
      <c r="T4" s="12">
        <v>1</v>
      </c>
      <c r="U4" s="12">
        <v>1</v>
      </c>
      <c r="V4" s="12">
        <v>0</v>
      </c>
      <c r="W4" s="12">
        <v>1</v>
      </c>
      <c r="X4" s="12">
        <v>1</v>
      </c>
      <c r="Y4" s="12">
        <v>1</v>
      </c>
      <c r="Z4" s="12">
        <f t="shared" si="0"/>
        <v>12</v>
      </c>
      <c r="AA4" s="13">
        <f t="shared" si="1"/>
        <v>0.5454545454545454</v>
      </c>
      <c r="AB4" s="3" t="s">
        <v>110</v>
      </c>
      <c r="AC4" s="3">
        <f t="shared" si="2"/>
        <v>30</v>
      </c>
    </row>
    <row r="5" spans="1:29" ht="12.75">
      <c r="A5" s="3" t="s">
        <v>25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0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f t="shared" si="0"/>
        <v>21</v>
      </c>
      <c r="AA5" s="13">
        <f t="shared" si="1"/>
        <v>0.9545454545454546</v>
      </c>
      <c r="AB5" s="3" t="s">
        <v>111</v>
      </c>
      <c r="AC5" s="3">
        <f t="shared" si="2"/>
        <v>7</v>
      </c>
    </row>
    <row r="6" spans="1:29" ht="12.75">
      <c r="A6" s="3" t="s">
        <v>28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f t="shared" si="0"/>
        <v>22</v>
      </c>
      <c r="AA6" s="13">
        <f t="shared" si="1"/>
        <v>1</v>
      </c>
      <c r="AB6" s="3" t="s">
        <v>112</v>
      </c>
      <c r="AC6" s="3">
        <f t="shared" si="2"/>
        <v>1</v>
      </c>
    </row>
    <row r="7" spans="1:29" ht="12.75">
      <c r="A7" s="3" t="s">
        <v>30</v>
      </c>
      <c r="D7" s="12">
        <v>1</v>
      </c>
      <c r="E7" s="12">
        <v>1</v>
      </c>
      <c r="F7" s="12">
        <v>1</v>
      </c>
      <c r="G7" s="12">
        <v>0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0</v>
      </c>
      <c r="R7" s="12">
        <v>1</v>
      </c>
      <c r="S7" s="12">
        <v>1</v>
      </c>
      <c r="T7" s="12">
        <v>1</v>
      </c>
      <c r="U7" s="12">
        <v>0</v>
      </c>
      <c r="V7" s="12">
        <v>1</v>
      </c>
      <c r="W7" s="12">
        <v>1</v>
      </c>
      <c r="X7" s="12">
        <v>1</v>
      </c>
      <c r="Y7" s="12">
        <v>1</v>
      </c>
      <c r="Z7" s="12">
        <f t="shared" si="0"/>
        <v>19</v>
      </c>
      <c r="AA7" s="13">
        <f t="shared" si="1"/>
        <v>0.8636363636363636</v>
      </c>
      <c r="AB7" s="3" t="s">
        <v>113</v>
      </c>
      <c r="AC7" s="3">
        <f t="shared" si="2"/>
        <v>19</v>
      </c>
    </row>
    <row r="8" spans="1:29" ht="12.75">
      <c r="A8" s="3" t="s">
        <v>32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0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f t="shared" si="0"/>
        <v>21</v>
      </c>
      <c r="AA8" s="13">
        <f t="shared" si="1"/>
        <v>0.9545454545454546</v>
      </c>
      <c r="AB8" s="3" t="s">
        <v>114</v>
      </c>
      <c r="AC8" s="3">
        <f t="shared" si="2"/>
        <v>7</v>
      </c>
    </row>
    <row r="9" spans="1:29" ht="12.75">
      <c r="A9" s="3" t="s">
        <v>36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0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f t="shared" si="0"/>
        <v>21</v>
      </c>
      <c r="AA9" s="13">
        <f t="shared" si="1"/>
        <v>0.9545454545454546</v>
      </c>
      <c r="AB9" s="3" t="s">
        <v>115</v>
      </c>
      <c r="AC9" s="3">
        <f t="shared" si="2"/>
        <v>7</v>
      </c>
    </row>
    <row r="10" spans="1:29" ht="12.75">
      <c r="A10" s="3" t="s">
        <v>40</v>
      </c>
      <c r="D10" s="12">
        <v>1</v>
      </c>
      <c r="E10" s="12">
        <v>1</v>
      </c>
      <c r="F10" s="12">
        <v>1</v>
      </c>
      <c r="G10" s="12">
        <v>0</v>
      </c>
      <c r="H10" s="12">
        <v>1</v>
      </c>
      <c r="I10" s="12">
        <v>0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f t="shared" si="0"/>
        <v>14</v>
      </c>
      <c r="AA10" s="13">
        <f>SUM(Z10/16)</f>
        <v>0.875</v>
      </c>
      <c r="AB10" s="3" t="s">
        <v>116</v>
      </c>
      <c r="AC10" s="3">
        <f t="shared" si="2"/>
        <v>18</v>
      </c>
    </row>
    <row r="11" spans="1:29" ht="12.75">
      <c r="A11" s="3" t="s">
        <v>44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f t="shared" si="0"/>
        <v>22</v>
      </c>
      <c r="AA11" s="13">
        <f aca="true" t="shared" si="3" ref="AA11:AA31">SUM(Z11/22)</f>
        <v>1</v>
      </c>
      <c r="AB11" s="3" t="s">
        <v>117</v>
      </c>
      <c r="AC11" s="3">
        <f t="shared" si="2"/>
        <v>1</v>
      </c>
    </row>
    <row r="12" spans="1:29" ht="12.75">
      <c r="A12" s="3" t="s">
        <v>46</v>
      </c>
      <c r="D12" s="12">
        <v>1</v>
      </c>
      <c r="E12" s="12">
        <v>1</v>
      </c>
      <c r="F12" s="12">
        <v>1</v>
      </c>
      <c r="G12" s="12">
        <v>1</v>
      </c>
      <c r="H12" s="12">
        <v>0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0</v>
      </c>
      <c r="Q12" s="12">
        <v>0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f t="shared" si="0"/>
        <v>19</v>
      </c>
      <c r="AA12" s="13">
        <f t="shared" si="3"/>
        <v>0.8636363636363636</v>
      </c>
      <c r="AB12" s="3" t="s">
        <v>118</v>
      </c>
      <c r="AC12" s="3">
        <f t="shared" si="2"/>
        <v>19</v>
      </c>
    </row>
    <row r="13" spans="1:29" ht="12.75">
      <c r="A13" s="3" t="s">
        <v>47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f t="shared" si="0"/>
        <v>22</v>
      </c>
      <c r="AA13" s="13">
        <f t="shared" si="3"/>
        <v>1</v>
      </c>
      <c r="AB13" s="3" t="s">
        <v>119</v>
      </c>
      <c r="AC13" s="3">
        <f t="shared" si="2"/>
        <v>1</v>
      </c>
    </row>
    <row r="14" spans="1:29" ht="12.75">
      <c r="A14" s="3" t="s">
        <v>49</v>
      </c>
      <c r="D14" s="12">
        <v>1</v>
      </c>
      <c r="E14" s="12">
        <v>1</v>
      </c>
      <c r="F14" s="12">
        <v>1</v>
      </c>
      <c r="G14" s="12">
        <v>0</v>
      </c>
      <c r="H14" s="12">
        <v>1</v>
      </c>
      <c r="I14" s="12">
        <v>1</v>
      </c>
      <c r="J14" s="12">
        <v>1</v>
      </c>
      <c r="K14" s="12">
        <v>0</v>
      </c>
      <c r="L14" s="12">
        <v>1</v>
      </c>
      <c r="M14" s="12">
        <v>0</v>
      </c>
      <c r="N14" s="12">
        <v>1</v>
      </c>
      <c r="O14" s="12">
        <v>0</v>
      </c>
      <c r="P14" s="12">
        <v>0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0</v>
      </c>
      <c r="W14" s="12">
        <v>0</v>
      </c>
      <c r="X14" s="12">
        <v>0</v>
      </c>
      <c r="Y14" s="12">
        <v>1</v>
      </c>
      <c r="Z14" s="12">
        <f t="shared" si="0"/>
        <v>14</v>
      </c>
      <c r="AA14" s="13">
        <f t="shared" si="3"/>
        <v>0.6363636363636364</v>
      </c>
      <c r="AB14" s="3" t="s">
        <v>120</v>
      </c>
      <c r="AC14" s="3">
        <f t="shared" si="2"/>
        <v>27</v>
      </c>
    </row>
    <row r="15" spans="1:29" ht="12.75">
      <c r="A15" s="3" t="s">
        <v>51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0</v>
      </c>
      <c r="L15" s="12">
        <v>1</v>
      </c>
      <c r="M15" s="12">
        <v>1</v>
      </c>
      <c r="N15" s="12">
        <v>1</v>
      </c>
      <c r="O15" s="12">
        <v>0</v>
      </c>
      <c r="P15" s="12">
        <v>0</v>
      </c>
      <c r="Q15" s="12">
        <v>1</v>
      </c>
      <c r="R15" s="12">
        <v>0</v>
      </c>
      <c r="S15" s="12">
        <v>1</v>
      </c>
      <c r="T15" s="12">
        <v>1</v>
      </c>
      <c r="U15" s="12">
        <v>1</v>
      </c>
      <c r="V15" s="12">
        <v>0</v>
      </c>
      <c r="W15" s="12">
        <v>1</v>
      </c>
      <c r="X15" s="12">
        <v>1</v>
      </c>
      <c r="Y15" s="12">
        <v>1</v>
      </c>
      <c r="Z15" s="12">
        <f t="shared" si="0"/>
        <v>17</v>
      </c>
      <c r="AA15" s="13">
        <f t="shared" si="3"/>
        <v>0.7727272727272727</v>
      </c>
      <c r="AB15" s="3" t="s">
        <v>121</v>
      </c>
      <c r="AC15" s="3">
        <f t="shared" si="2"/>
        <v>24</v>
      </c>
    </row>
    <row r="16" spans="1:29" ht="12.75">
      <c r="A16" s="3" t="s">
        <v>52</v>
      </c>
      <c r="D16" s="12">
        <v>1</v>
      </c>
      <c r="E16" s="12">
        <v>1</v>
      </c>
      <c r="F16" s="12">
        <v>1</v>
      </c>
      <c r="G16" s="12">
        <v>0</v>
      </c>
      <c r="H16" s="12">
        <v>1</v>
      </c>
      <c r="I16" s="12">
        <v>0</v>
      </c>
      <c r="J16" s="12">
        <v>0</v>
      </c>
      <c r="K16" s="12">
        <v>1</v>
      </c>
      <c r="L16" s="12">
        <v>0</v>
      </c>
      <c r="M16" s="12">
        <v>1</v>
      </c>
      <c r="N16" s="12">
        <v>1</v>
      </c>
      <c r="O16" s="12">
        <v>1</v>
      </c>
      <c r="P16" s="12">
        <v>0</v>
      </c>
      <c r="Q16" s="12">
        <v>1</v>
      </c>
      <c r="R16" s="12">
        <v>1</v>
      </c>
      <c r="S16" s="12">
        <v>1</v>
      </c>
      <c r="T16" s="12">
        <v>0</v>
      </c>
      <c r="U16" s="12">
        <v>0</v>
      </c>
      <c r="V16" s="12">
        <v>1</v>
      </c>
      <c r="W16" s="12">
        <v>1</v>
      </c>
      <c r="X16" s="12">
        <v>1</v>
      </c>
      <c r="Y16" s="12">
        <v>0</v>
      </c>
      <c r="Z16" s="12">
        <f t="shared" si="0"/>
        <v>14</v>
      </c>
      <c r="AA16" s="13">
        <f t="shared" si="3"/>
        <v>0.6363636363636364</v>
      </c>
      <c r="AB16" s="3" t="s">
        <v>122</v>
      </c>
      <c r="AC16" s="3">
        <f t="shared" si="2"/>
        <v>27</v>
      </c>
    </row>
    <row r="17" spans="1:29" ht="12.75">
      <c r="A17" s="3" t="s">
        <v>53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0</v>
      </c>
      <c r="W17" s="12">
        <v>1</v>
      </c>
      <c r="X17" s="12">
        <v>1</v>
      </c>
      <c r="Y17" s="12">
        <v>1</v>
      </c>
      <c r="Z17" s="12">
        <f t="shared" si="0"/>
        <v>21</v>
      </c>
      <c r="AA17" s="13">
        <f t="shared" si="3"/>
        <v>0.9545454545454546</v>
      </c>
      <c r="AB17" s="3" t="s">
        <v>123</v>
      </c>
      <c r="AC17" s="3">
        <f t="shared" si="2"/>
        <v>7</v>
      </c>
    </row>
    <row r="18" spans="1:29" ht="12.75">
      <c r="A18" s="3" t="s">
        <v>54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f t="shared" si="0"/>
        <v>22</v>
      </c>
      <c r="AA18" s="13">
        <f t="shared" si="3"/>
        <v>1</v>
      </c>
      <c r="AB18" s="3" t="s">
        <v>124</v>
      </c>
      <c r="AC18" s="3">
        <f t="shared" si="2"/>
        <v>1</v>
      </c>
    </row>
    <row r="19" spans="1:29" ht="12.75">
      <c r="A19" s="3" t="s">
        <v>55</v>
      </c>
      <c r="D19" s="12">
        <v>1</v>
      </c>
      <c r="E19" s="12">
        <v>1</v>
      </c>
      <c r="F19" s="12">
        <v>0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0</v>
      </c>
      <c r="W19" s="12">
        <v>1</v>
      </c>
      <c r="X19" s="12">
        <v>1</v>
      </c>
      <c r="Y19" s="12">
        <v>0</v>
      </c>
      <c r="Z19" s="12">
        <f t="shared" si="0"/>
        <v>19</v>
      </c>
      <c r="AA19" s="13">
        <f t="shared" si="3"/>
        <v>0.8636363636363636</v>
      </c>
      <c r="AB19" s="3" t="s">
        <v>125</v>
      </c>
      <c r="AC19" s="3">
        <f t="shared" si="2"/>
        <v>19</v>
      </c>
    </row>
    <row r="20" spans="1:29" ht="12.75">
      <c r="A20" s="3" t="s">
        <v>57</v>
      </c>
      <c r="D20" s="12">
        <v>1</v>
      </c>
      <c r="E20" s="12">
        <v>1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1</v>
      </c>
      <c r="L20" s="12">
        <v>1</v>
      </c>
      <c r="M20" s="12">
        <v>1</v>
      </c>
      <c r="N20" s="12">
        <v>1</v>
      </c>
      <c r="O20" s="12">
        <v>0</v>
      </c>
      <c r="P20" s="12">
        <v>0</v>
      </c>
      <c r="Q20" s="12">
        <v>1</v>
      </c>
      <c r="R20" s="12">
        <v>1</v>
      </c>
      <c r="S20" s="12">
        <v>0</v>
      </c>
      <c r="T20" s="12">
        <v>1</v>
      </c>
      <c r="U20" s="12">
        <v>1</v>
      </c>
      <c r="V20" s="12">
        <v>0</v>
      </c>
      <c r="W20" s="12">
        <v>0</v>
      </c>
      <c r="X20" s="12">
        <v>1</v>
      </c>
      <c r="Y20" s="12">
        <v>1</v>
      </c>
      <c r="Z20" s="12">
        <f t="shared" si="0"/>
        <v>13</v>
      </c>
      <c r="AA20" s="13">
        <f t="shared" si="3"/>
        <v>0.5909090909090909</v>
      </c>
      <c r="AB20" s="3" t="s">
        <v>126</v>
      </c>
      <c r="AC20" s="3">
        <f t="shared" si="2"/>
        <v>29</v>
      </c>
    </row>
    <row r="21" spans="1:29" ht="12.75">
      <c r="A21" s="3" t="s">
        <v>59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0</v>
      </c>
      <c r="J21" s="12">
        <v>1</v>
      </c>
      <c r="K21" s="12">
        <v>1</v>
      </c>
      <c r="L21" s="12">
        <v>1</v>
      </c>
      <c r="M21" s="12">
        <v>0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f t="shared" si="0"/>
        <v>20</v>
      </c>
      <c r="AA21" s="13">
        <f t="shared" si="3"/>
        <v>0.9090909090909091</v>
      </c>
      <c r="AB21" s="3" t="s">
        <v>127</v>
      </c>
      <c r="AC21" s="3">
        <f t="shared" si="2"/>
        <v>11</v>
      </c>
    </row>
    <row r="22" spans="1:29" ht="12.75">
      <c r="A22" s="3" t="s">
        <v>61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0</v>
      </c>
      <c r="T22" s="12">
        <v>1</v>
      </c>
      <c r="U22" s="12">
        <v>1</v>
      </c>
      <c r="V22" s="12">
        <v>1</v>
      </c>
      <c r="W22" s="12">
        <v>0</v>
      </c>
      <c r="X22" s="12">
        <v>1</v>
      </c>
      <c r="Y22" s="12">
        <v>1</v>
      </c>
      <c r="Z22" s="12">
        <f t="shared" si="0"/>
        <v>20</v>
      </c>
      <c r="AA22" s="13">
        <f t="shared" si="3"/>
        <v>0.9090909090909091</v>
      </c>
      <c r="AB22" s="3" t="s">
        <v>108</v>
      </c>
      <c r="AC22" s="3">
        <f t="shared" si="2"/>
        <v>11</v>
      </c>
    </row>
    <row r="23" spans="1:29" ht="12.75">
      <c r="A23" s="3" t="s">
        <v>63</v>
      </c>
      <c r="D23" s="12">
        <v>1</v>
      </c>
      <c r="E23" s="12">
        <v>1</v>
      </c>
      <c r="F23" s="12">
        <v>1</v>
      </c>
      <c r="G23" s="12">
        <v>1</v>
      </c>
      <c r="H23" s="14">
        <v>0</v>
      </c>
      <c r="I23" s="12">
        <v>1</v>
      </c>
      <c r="J23" s="12">
        <v>1</v>
      </c>
      <c r="K23" s="12">
        <v>0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f>SUM(D22:Y22)</f>
        <v>20</v>
      </c>
      <c r="AA23" s="13">
        <f t="shared" si="3"/>
        <v>0.9090909090909091</v>
      </c>
      <c r="AB23" s="3" t="s">
        <v>128</v>
      </c>
      <c r="AC23" s="3">
        <f t="shared" si="2"/>
        <v>11</v>
      </c>
    </row>
    <row r="24" spans="1:29" ht="12.75">
      <c r="A24" s="3" t="s">
        <v>67</v>
      </c>
      <c r="D24" s="12">
        <v>1</v>
      </c>
      <c r="E24" s="12">
        <v>0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1</v>
      </c>
      <c r="L24" s="12">
        <v>0</v>
      </c>
      <c r="M24" s="12">
        <v>0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0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f aca="true" t="shared" si="4" ref="Z24:Z31">SUM(D24:Y24)</f>
        <v>15</v>
      </c>
      <c r="AA24" s="13">
        <f t="shared" si="3"/>
        <v>0.6818181818181818</v>
      </c>
      <c r="AB24" s="3" t="s">
        <v>129</v>
      </c>
      <c r="AC24" s="3">
        <f t="shared" si="2"/>
        <v>26</v>
      </c>
    </row>
    <row r="25" spans="1:29" ht="12.75">
      <c r="A25" s="3" t="s">
        <v>69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0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0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f t="shared" si="4"/>
        <v>20</v>
      </c>
      <c r="AA25" s="13">
        <f t="shared" si="3"/>
        <v>0.9090909090909091</v>
      </c>
      <c r="AB25" s="3" t="s">
        <v>130</v>
      </c>
      <c r="AC25" s="3">
        <f t="shared" si="2"/>
        <v>11</v>
      </c>
    </row>
    <row r="26" spans="1:29" ht="12.75">
      <c r="A26" s="3" t="s">
        <v>72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f t="shared" si="4"/>
        <v>22</v>
      </c>
      <c r="AA26" s="13">
        <f t="shared" si="3"/>
        <v>1</v>
      </c>
      <c r="AB26" s="3" t="s">
        <v>131</v>
      </c>
      <c r="AC26" s="3">
        <f t="shared" si="2"/>
        <v>1</v>
      </c>
    </row>
    <row r="27" spans="1:29" ht="12.75">
      <c r="A27" s="3" t="s">
        <v>73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0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0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f t="shared" si="4"/>
        <v>20</v>
      </c>
      <c r="AA27" s="13">
        <f t="shared" si="3"/>
        <v>0.9090909090909091</v>
      </c>
      <c r="AB27" s="3" t="s">
        <v>122</v>
      </c>
      <c r="AC27" s="3">
        <f t="shared" si="2"/>
        <v>11</v>
      </c>
    </row>
    <row r="28" spans="1:29" ht="12.75">
      <c r="A28" s="3" t="s">
        <v>75</v>
      </c>
      <c r="D28" s="12">
        <v>1</v>
      </c>
      <c r="E28" s="12">
        <v>0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0</v>
      </c>
      <c r="N28" s="12">
        <v>1</v>
      </c>
      <c r="O28" s="12">
        <v>0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f t="shared" si="4"/>
        <v>19</v>
      </c>
      <c r="AA28" s="13">
        <f t="shared" si="3"/>
        <v>0.8636363636363636</v>
      </c>
      <c r="AB28" s="3" t="s">
        <v>132</v>
      </c>
      <c r="AC28" s="3">
        <f t="shared" si="2"/>
        <v>19</v>
      </c>
    </row>
    <row r="29" spans="1:29" ht="12.75">
      <c r="A29" s="3" t="s">
        <v>76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</v>
      </c>
      <c r="U29" s="12">
        <v>1</v>
      </c>
      <c r="V29" s="12">
        <v>0</v>
      </c>
      <c r="W29" s="12">
        <v>1</v>
      </c>
      <c r="X29" s="12">
        <v>1</v>
      </c>
      <c r="Y29" s="12">
        <v>1</v>
      </c>
      <c r="Z29" s="12">
        <f t="shared" si="4"/>
        <v>16</v>
      </c>
      <c r="AA29" s="13">
        <f t="shared" si="3"/>
        <v>0.7272727272727273</v>
      </c>
      <c r="AB29" s="3" t="s">
        <v>133</v>
      </c>
      <c r="AC29" s="3">
        <f t="shared" si="2"/>
        <v>25</v>
      </c>
    </row>
    <row r="30" spans="1:29" ht="12.75">
      <c r="A30" s="3" t="s">
        <v>77</v>
      </c>
      <c r="D30" s="12">
        <v>1</v>
      </c>
      <c r="E30" s="12">
        <v>0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0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f t="shared" si="4"/>
        <v>20</v>
      </c>
      <c r="AA30" s="13">
        <f t="shared" si="3"/>
        <v>0.9090909090909091</v>
      </c>
      <c r="AB30" s="3" t="s">
        <v>134</v>
      </c>
      <c r="AC30" s="3">
        <f t="shared" si="2"/>
        <v>11</v>
      </c>
    </row>
    <row r="31" spans="1:29" ht="12.75">
      <c r="A31" s="3" t="s">
        <v>78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f t="shared" si="4"/>
        <v>22</v>
      </c>
      <c r="AA31" s="13">
        <f t="shared" si="3"/>
        <v>1</v>
      </c>
      <c r="AB31" s="3" t="s">
        <v>135</v>
      </c>
      <c r="AC31" s="3">
        <f t="shared" si="2"/>
        <v>1</v>
      </c>
    </row>
    <row r="32" spans="4:27" ht="12.75">
      <c r="D32" s="12">
        <f aca="true" t="shared" si="5" ref="D32:Y32">SUM(D2:D31)</f>
        <v>30</v>
      </c>
      <c r="E32" s="12">
        <f t="shared" si="5"/>
        <v>26</v>
      </c>
      <c r="F32" s="12">
        <f t="shared" si="5"/>
        <v>28</v>
      </c>
      <c r="G32" s="12">
        <f t="shared" si="5"/>
        <v>23</v>
      </c>
      <c r="H32" s="12">
        <f t="shared" si="5"/>
        <v>26</v>
      </c>
      <c r="I32" s="12">
        <f t="shared" si="5"/>
        <v>23</v>
      </c>
      <c r="J32" s="12">
        <f t="shared" si="5"/>
        <v>26</v>
      </c>
      <c r="K32" s="12">
        <f t="shared" si="5"/>
        <v>27</v>
      </c>
      <c r="L32" s="12">
        <f t="shared" si="5"/>
        <v>27</v>
      </c>
      <c r="M32" s="12">
        <f t="shared" si="5"/>
        <v>24</v>
      </c>
      <c r="N32" s="12">
        <f t="shared" si="5"/>
        <v>29</v>
      </c>
      <c r="O32" s="12">
        <f t="shared" si="5"/>
        <v>23</v>
      </c>
      <c r="P32" s="12">
        <f t="shared" si="5"/>
        <v>23</v>
      </c>
      <c r="Q32" s="12">
        <f t="shared" si="5"/>
        <v>25</v>
      </c>
      <c r="R32" s="12">
        <f t="shared" si="5"/>
        <v>26</v>
      </c>
      <c r="S32" s="12">
        <f t="shared" si="5"/>
        <v>25</v>
      </c>
      <c r="T32" s="12">
        <f t="shared" si="5"/>
        <v>27</v>
      </c>
      <c r="U32" s="12">
        <f t="shared" si="5"/>
        <v>27</v>
      </c>
      <c r="V32" s="12">
        <f t="shared" si="5"/>
        <v>22</v>
      </c>
      <c r="W32" s="12">
        <f t="shared" si="5"/>
        <v>26</v>
      </c>
      <c r="X32" s="12">
        <f t="shared" si="5"/>
        <v>27</v>
      </c>
      <c r="Y32" s="12">
        <f t="shared" si="5"/>
        <v>26</v>
      </c>
      <c r="Z32" s="12"/>
      <c r="AA32" s="15"/>
    </row>
    <row r="33" ht="12.75">
      <c r="R33" s="12"/>
    </row>
    <row r="34" ht="12.75">
      <c r="A34" s="3"/>
    </row>
    <row r="35" ht="12.75">
      <c r="A35" s="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C1">
      <selection activeCell="AC15" sqref="AC15"/>
    </sheetView>
  </sheetViews>
  <sheetFormatPr defaultColWidth="9.140625" defaultRowHeight="12.75"/>
  <cols>
    <col min="4" max="4" width="5.8515625" style="0" customWidth="1"/>
    <col min="5" max="5" width="6.85156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5.7109375" style="0" customWidth="1"/>
    <col min="11" max="11" width="6.7109375" style="0" customWidth="1"/>
    <col min="12" max="12" width="6.28125" style="0" customWidth="1"/>
    <col min="13" max="13" width="7.28125" style="0" customWidth="1"/>
    <col min="14" max="14" width="13.7109375" style="0" customWidth="1"/>
    <col min="15" max="15" width="5.8515625" style="0" customWidth="1"/>
    <col min="16" max="16" width="5.28125" style="0" customWidth="1"/>
    <col min="17" max="18" width="6.140625" style="0" customWidth="1"/>
    <col min="19" max="19" width="7.140625" style="0" customWidth="1"/>
    <col min="20" max="20" width="5.57421875" style="0" customWidth="1"/>
    <col min="21" max="21" width="6.57421875" style="0" customWidth="1"/>
    <col min="22" max="23" width="7.00390625" style="0" customWidth="1"/>
    <col min="24" max="24" width="6.00390625" style="0" customWidth="1"/>
    <col min="25" max="25" width="7.00390625" style="0" customWidth="1"/>
    <col min="26" max="26" width="10.7109375" style="0" customWidth="1"/>
  </cols>
  <sheetData>
    <row r="1" spans="1:29" ht="15.75">
      <c r="A1" s="8" t="s">
        <v>136</v>
      </c>
      <c r="B1" s="8"/>
      <c r="C1" s="8"/>
      <c r="D1" s="9">
        <v>40546</v>
      </c>
      <c r="E1" s="9">
        <v>40561</v>
      </c>
      <c r="F1" s="9">
        <v>40581</v>
      </c>
      <c r="G1" s="9">
        <v>40596</v>
      </c>
      <c r="H1" s="9">
        <v>40609</v>
      </c>
      <c r="I1" s="9">
        <v>40623</v>
      </c>
      <c r="J1" s="9">
        <v>40637</v>
      </c>
      <c r="K1" s="9">
        <v>40654</v>
      </c>
      <c r="L1" s="9">
        <v>40665</v>
      </c>
      <c r="M1" s="9">
        <v>40679</v>
      </c>
      <c r="N1" s="9" t="s">
        <v>137</v>
      </c>
      <c r="O1" s="9">
        <v>40700</v>
      </c>
      <c r="P1" s="9">
        <v>40729</v>
      </c>
      <c r="Q1" s="9">
        <v>40756</v>
      </c>
      <c r="R1" s="9">
        <v>40792</v>
      </c>
      <c r="S1" s="9">
        <v>40805</v>
      </c>
      <c r="T1" s="9">
        <v>40819</v>
      </c>
      <c r="U1" s="9">
        <v>40840</v>
      </c>
      <c r="V1" s="9">
        <v>40857</v>
      </c>
      <c r="W1" s="9">
        <v>40868</v>
      </c>
      <c r="X1" s="9">
        <v>40882</v>
      </c>
      <c r="Y1" s="9">
        <v>40896</v>
      </c>
      <c r="Z1" s="10" t="s">
        <v>106</v>
      </c>
      <c r="AA1" s="11" t="s">
        <v>107</v>
      </c>
      <c r="AC1" s="3" t="s">
        <v>139</v>
      </c>
    </row>
    <row r="2" spans="1:29" ht="12.75">
      <c r="A2" s="3" t="s">
        <v>16</v>
      </c>
      <c r="D2" s="12">
        <v>0</v>
      </c>
      <c r="E2" s="12">
        <v>1</v>
      </c>
      <c r="F2" s="12">
        <v>1</v>
      </c>
      <c r="G2" s="12">
        <v>1</v>
      </c>
      <c r="H2" s="12">
        <v>0</v>
      </c>
      <c r="I2" s="12">
        <v>1</v>
      </c>
      <c r="J2" s="12">
        <v>1</v>
      </c>
      <c r="K2" s="12">
        <v>1</v>
      </c>
      <c r="L2" s="12">
        <v>1</v>
      </c>
      <c r="M2" s="12">
        <v>0</v>
      </c>
      <c r="N2" s="12">
        <v>1</v>
      </c>
      <c r="O2" s="12">
        <v>1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>
        <f aca="true" t="shared" si="0" ref="Z2:Z31">SUM(D2:Y2)</f>
        <v>9</v>
      </c>
      <c r="AA2" s="13">
        <f aca="true" t="shared" si="1" ref="AA2:AA31">SUM(Z2/12)</f>
        <v>0.75</v>
      </c>
      <c r="AB2" s="3" t="s">
        <v>108</v>
      </c>
      <c r="AC2" s="3">
        <f>RANK(AA2,$AA$2:$AA$31)</f>
        <v>26</v>
      </c>
    </row>
    <row r="3" spans="1:29" ht="12.75">
      <c r="A3" s="3" t="s">
        <v>19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0</v>
      </c>
      <c r="J3" s="12">
        <v>1</v>
      </c>
      <c r="K3" s="12">
        <v>1</v>
      </c>
      <c r="L3" s="12">
        <v>1</v>
      </c>
      <c r="M3" s="12">
        <v>0</v>
      </c>
      <c r="N3" s="12">
        <v>1</v>
      </c>
      <c r="O3" s="12">
        <v>1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>
        <f t="shared" si="0"/>
        <v>10</v>
      </c>
      <c r="AA3" s="13">
        <f t="shared" si="1"/>
        <v>0.8333333333333334</v>
      </c>
      <c r="AB3" s="3" t="s">
        <v>109</v>
      </c>
      <c r="AC3" s="3">
        <f aca="true" t="shared" si="2" ref="AC3:AC31">RANK(AA3,$AA$2:$AA$31)</f>
        <v>20</v>
      </c>
    </row>
    <row r="4" spans="1:29" ht="12.75">
      <c r="A4" s="3" t="s">
        <v>22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0</v>
      </c>
      <c r="J4" s="12">
        <v>1</v>
      </c>
      <c r="K4" s="12">
        <v>1</v>
      </c>
      <c r="L4" s="12">
        <v>0</v>
      </c>
      <c r="M4" s="12">
        <v>1</v>
      </c>
      <c r="N4" s="12">
        <v>1</v>
      </c>
      <c r="O4" s="12">
        <v>1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>
        <f t="shared" si="0"/>
        <v>10</v>
      </c>
      <c r="AA4" s="13">
        <f t="shared" si="1"/>
        <v>0.8333333333333334</v>
      </c>
      <c r="AB4" s="3" t="s">
        <v>110</v>
      </c>
      <c r="AC4" s="3">
        <f t="shared" si="2"/>
        <v>20</v>
      </c>
    </row>
    <row r="5" spans="1:29" ht="12.75">
      <c r="A5" s="3" t="s">
        <v>25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0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>
        <f t="shared" si="0"/>
        <v>11</v>
      </c>
      <c r="AA5" s="13">
        <f t="shared" si="1"/>
        <v>0.9166666666666666</v>
      </c>
      <c r="AB5" s="3" t="s">
        <v>111</v>
      </c>
      <c r="AC5" s="3">
        <f t="shared" si="2"/>
        <v>12</v>
      </c>
    </row>
    <row r="6" spans="1:29" ht="12.75">
      <c r="A6" s="3" t="s">
        <v>28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f t="shared" si="0"/>
        <v>12</v>
      </c>
      <c r="AA6" s="13">
        <f t="shared" si="1"/>
        <v>1</v>
      </c>
      <c r="AB6" s="3" t="s">
        <v>112</v>
      </c>
      <c r="AC6" s="3">
        <f t="shared" si="2"/>
        <v>1</v>
      </c>
    </row>
    <row r="7" spans="1:29" ht="12.75">
      <c r="A7" s="3" t="s">
        <v>30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f t="shared" si="0"/>
        <v>12</v>
      </c>
      <c r="AA7" s="13">
        <f t="shared" si="1"/>
        <v>1</v>
      </c>
      <c r="AB7" s="3" t="s">
        <v>113</v>
      </c>
      <c r="AC7" s="3">
        <f t="shared" si="2"/>
        <v>1</v>
      </c>
    </row>
    <row r="8" spans="1:29" ht="12.75">
      <c r="A8" s="3" t="s">
        <v>32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f t="shared" si="0"/>
        <v>12</v>
      </c>
      <c r="AA8" s="13">
        <f t="shared" si="1"/>
        <v>1</v>
      </c>
      <c r="AB8" s="3" t="s">
        <v>114</v>
      </c>
      <c r="AC8" s="3">
        <f t="shared" si="2"/>
        <v>1</v>
      </c>
    </row>
    <row r="9" spans="1:29" ht="12.75">
      <c r="A9" s="3" t="s">
        <v>36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f t="shared" si="0"/>
        <v>12</v>
      </c>
      <c r="AA9" s="13">
        <f t="shared" si="1"/>
        <v>1</v>
      </c>
      <c r="AB9" s="3" t="s">
        <v>115</v>
      </c>
      <c r="AC9" s="3">
        <f t="shared" si="2"/>
        <v>1</v>
      </c>
    </row>
    <row r="10" spans="1:29" ht="12.75">
      <c r="A10" s="3" t="s">
        <v>38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f t="shared" si="0"/>
        <v>12</v>
      </c>
      <c r="AA10" s="13">
        <f t="shared" si="1"/>
        <v>1</v>
      </c>
      <c r="AB10" s="3" t="s">
        <v>138</v>
      </c>
      <c r="AC10" s="3">
        <f t="shared" si="2"/>
        <v>1</v>
      </c>
    </row>
    <row r="11" spans="1:29" ht="12.75">
      <c r="A11" s="3" t="s">
        <v>44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0</v>
      </c>
      <c r="L11" s="12">
        <v>1</v>
      </c>
      <c r="M11" s="12">
        <v>1</v>
      </c>
      <c r="N11" s="12">
        <v>1</v>
      </c>
      <c r="O11" s="12">
        <v>1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f t="shared" si="0"/>
        <v>11</v>
      </c>
      <c r="AA11" s="13">
        <f t="shared" si="1"/>
        <v>0.9166666666666666</v>
      </c>
      <c r="AB11" s="3" t="s">
        <v>117</v>
      </c>
      <c r="AC11" s="3">
        <f t="shared" si="2"/>
        <v>12</v>
      </c>
    </row>
    <row r="12" spans="1:29" ht="12.75">
      <c r="A12" s="3" t="s">
        <v>46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f t="shared" si="0"/>
        <v>12</v>
      </c>
      <c r="AA12" s="13">
        <f t="shared" si="1"/>
        <v>1</v>
      </c>
      <c r="AB12" s="3" t="s">
        <v>118</v>
      </c>
      <c r="AC12" s="3">
        <f t="shared" si="2"/>
        <v>1</v>
      </c>
    </row>
    <row r="13" spans="1:29" ht="12.75">
      <c r="A13" s="3" t="s">
        <v>47</v>
      </c>
      <c r="D13" s="12">
        <v>1</v>
      </c>
      <c r="E13" s="12">
        <v>0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0</v>
      </c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f t="shared" si="0"/>
        <v>10</v>
      </c>
      <c r="AA13" s="13">
        <f t="shared" si="1"/>
        <v>0.8333333333333334</v>
      </c>
      <c r="AB13" s="3" t="s">
        <v>119</v>
      </c>
      <c r="AC13" s="3">
        <f t="shared" si="2"/>
        <v>20</v>
      </c>
    </row>
    <row r="14" spans="1:29" ht="12.75">
      <c r="A14" s="3" t="s">
        <v>49</v>
      </c>
      <c r="D14" s="12">
        <v>1</v>
      </c>
      <c r="E14" s="12">
        <v>1</v>
      </c>
      <c r="F14" s="12">
        <v>1</v>
      </c>
      <c r="G14" s="12">
        <v>0</v>
      </c>
      <c r="H14" s="12">
        <v>0</v>
      </c>
      <c r="I14" s="12">
        <v>1</v>
      </c>
      <c r="J14" s="12">
        <v>1</v>
      </c>
      <c r="K14" s="12">
        <v>1</v>
      </c>
      <c r="L14" s="12">
        <v>1</v>
      </c>
      <c r="M14" s="12">
        <v>0</v>
      </c>
      <c r="N14" s="12">
        <v>0</v>
      </c>
      <c r="O14" s="12">
        <v>0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f t="shared" si="0"/>
        <v>7</v>
      </c>
      <c r="AA14" s="13">
        <f t="shared" si="1"/>
        <v>0.5833333333333334</v>
      </c>
      <c r="AB14" s="3" t="s">
        <v>120</v>
      </c>
      <c r="AC14" s="3">
        <f t="shared" si="2"/>
        <v>30</v>
      </c>
    </row>
    <row r="15" spans="1:29" ht="12.75">
      <c r="A15" s="3" t="s">
        <v>51</v>
      </c>
      <c r="D15" s="12">
        <v>0</v>
      </c>
      <c r="E15" s="12">
        <v>0</v>
      </c>
      <c r="F15" s="12">
        <v>1</v>
      </c>
      <c r="G15" s="12">
        <v>0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f t="shared" si="0"/>
        <v>8</v>
      </c>
      <c r="AA15" s="13">
        <f t="shared" si="1"/>
        <v>0.6666666666666666</v>
      </c>
      <c r="AB15" s="3" t="s">
        <v>121</v>
      </c>
      <c r="AC15" s="3">
        <f t="shared" si="2"/>
        <v>27</v>
      </c>
    </row>
    <row r="16" spans="1:29" ht="12.75">
      <c r="A16" s="3" t="s">
        <v>52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0</v>
      </c>
      <c r="M16" s="12">
        <v>0</v>
      </c>
      <c r="N16" s="12">
        <v>1</v>
      </c>
      <c r="O16" s="12">
        <v>1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f t="shared" si="0"/>
        <v>10</v>
      </c>
      <c r="AA16" s="13">
        <f t="shared" si="1"/>
        <v>0.8333333333333334</v>
      </c>
      <c r="AB16" s="3" t="s">
        <v>122</v>
      </c>
      <c r="AC16" s="3">
        <f t="shared" si="2"/>
        <v>20</v>
      </c>
    </row>
    <row r="17" spans="1:29" ht="12.75">
      <c r="A17" s="3" t="s">
        <v>53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f t="shared" si="0"/>
        <v>12</v>
      </c>
      <c r="AA17" s="13">
        <f t="shared" si="1"/>
        <v>1</v>
      </c>
      <c r="AB17" s="3" t="s">
        <v>123</v>
      </c>
      <c r="AC17" s="3">
        <f t="shared" si="2"/>
        <v>1</v>
      </c>
    </row>
    <row r="18" spans="1:29" ht="12.75">
      <c r="A18" s="3" t="s">
        <v>54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f t="shared" si="0"/>
        <v>12</v>
      </c>
      <c r="AA18" s="13">
        <f t="shared" si="1"/>
        <v>1</v>
      </c>
      <c r="AB18" s="3" t="s">
        <v>124</v>
      </c>
      <c r="AC18" s="3">
        <f t="shared" si="2"/>
        <v>1</v>
      </c>
    </row>
    <row r="19" spans="1:29" ht="12.75">
      <c r="A19" s="3" t="s">
        <v>55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0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f t="shared" si="0"/>
        <v>11</v>
      </c>
      <c r="AA19" s="13">
        <f t="shared" si="1"/>
        <v>0.9166666666666666</v>
      </c>
      <c r="AB19" s="3" t="s">
        <v>125</v>
      </c>
      <c r="AC19" s="3">
        <f t="shared" si="2"/>
        <v>12</v>
      </c>
    </row>
    <row r="20" spans="1:29" ht="12.75">
      <c r="A20" s="3" t="s">
        <v>57</v>
      </c>
      <c r="D20" s="12">
        <v>0</v>
      </c>
      <c r="E20" s="12">
        <v>0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0</v>
      </c>
      <c r="M20" s="12">
        <v>0</v>
      </c>
      <c r="N20" s="12">
        <v>1</v>
      </c>
      <c r="O20" s="12">
        <v>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f t="shared" si="0"/>
        <v>8</v>
      </c>
      <c r="AA20" s="13">
        <f t="shared" si="1"/>
        <v>0.6666666666666666</v>
      </c>
      <c r="AB20" s="3" t="s">
        <v>126</v>
      </c>
      <c r="AC20" s="3">
        <f t="shared" si="2"/>
        <v>27</v>
      </c>
    </row>
    <row r="21" spans="1:29" ht="12.75">
      <c r="A21" s="3" t="s">
        <v>59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f t="shared" si="0"/>
        <v>12</v>
      </c>
      <c r="AA21" s="13">
        <f t="shared" si="1"/>
        <v>1</v>
      </c>
      <c r="AB21" s="3" t="s">
        <v>127</v>
      </c>
      <c r="AC21" s="3">
        <f t="shared" si="2"/>
        <v>1</v>
      </c>
    </row>
    <row r="22" spans="1:29" ht="12.75">
      <c r="A22" s="3" t="s">
        <v>61</v>
      </c>
      <c r="D22" s="12">
        <v>0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f t="shared" si="0"/>
        <v>11</v>
      </c>
      <c r="AA22" s="13">
        <f t="shared" si="1"/>
        <v>0.9166666666666666</v>
      </c>
      <c r="AB22" s="3" t="s">
        <v>108</v>
      </c>
      <c r="AC22" s="3">
        <f t="shared" si="2"/>
        <v>12</v>
      </c>
    </row>
    <row r="23" spans="1:29" ht="12.75">
      <c r="A23" s="3" t="s">
        <v>63</v>
      </c>
      <c r="D23" s="12">
        <v>1</v>
      </c>
      <c r="E23" s="12">
        <v>1</v>
      </c>
      <c r="F23" s="12">
        <v>0</v>
      </c>
      <c r="G23" s="12">
        <v>0</v>
      </c>
      <c r="H23" s="14">
        <v>1</v>
      </c>
      <c r="I23" s="12">
        <v>1</v>
      </c>
      <c r="J23" s="12">
        <v>1</v>
      </c>
      <c r="K23" s="12">
        <v>0</v>
      </c>
      <c r="L23" s="12">
        <v>1</v>
      </c>
      <c r="M23" s="12">
        <v>1</v>
      </c>
      <c r="N23" s="12">
        <v>0</v>
      </c>
      <c r="O23" s="12">
        <v>1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f t="shared" si="0"/>
        <v>8</v>
      </c>
      <c r="AA23" s="13">
        <f t="shared" si="1"/>
        <v>0.6666666666666666</v>
      </c>
      <c r="AB23" s="3" t="s">
        <v>128</v>
      </c>
      <c r="AC23" s="3">
        <f t="shared" si="2"/>
        <v>27</v>
      </c>
    </row>
    <row r="24" spans="1:29" ht="12.75">
      <c r="A24" s="3" t="s">
        <v>67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0</v>
      </c>
      <c r="K24" s="12">
        <v>1</v>
      </c>
      <c r="L24" s="12">
        <v>0</v>
      </c>
      <c r="M24" s="12">
        <v>1</v>
      </c>
      <c r="N24" s="12">
        <v>1</v>
      </c>
      <c r="O24" s="12">
        <v>1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f t="shared" si="0"/>
        <v>10</v>
      </c>
      <c r="AA24" s="13">
        <f t="shared" si="1"/>
        <v>0.8333333333333334</v>
      </c>
      <c r="AB24" s="3" t="s">
        <v>129</v>
      </c>
      <c r="AC24" s="3">
        <f t="shared" si="2"/>
        <v>20</v>
      </c>
    </row>
    <row r="25" spans="1:29" ht="12.75">
      <c r="A25" s="3" t="s">
        <v>69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0</v>
      </c>
      <c r="O25" s="12">
        <v>1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f t="shared" si="0"/>
        <v>11</v>
      </c>
      <c r="AA25" s="13">
        <f t="shared" si="1"/>
        <v>0.9166666666666666</v>
      </c>
      <c r="AB25" s="3" t="s">
        <v>130</v>
      </c>
      <c r="AC25" s="3">
        <f t="shared" si="2"/>
        <v>12</v>
      </c>
    </row>
    <row r="26" spans="1:29" ht="12.75">
      <c r="A26" s="3" t="s">
        <v>72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0</v>
      </c>
      <c r="L26" s="12">
        <v>1</v>
      </c>
      <c r="M26" s="12">
        <v>1</v>
      </c>
      <c r="N26" s="12">
        <v>1</v>
      </c>
      <c r="O26" s="12">
        <v>1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>
        <f t="shared" si="0"/>
        <v>11</v>
      </c>
      <c r="AA26" s="13">
        <f t="shared" si="1"/>
        <v>0.9166666666666666</v>
      </c>
      <c r="AB26" s="3" t="s">
        <v>131</v>
      </c>
      <c r="AC26" s="3">
        <f t="shared" si="2"/>
        <v>12</v>
      </c>
    </row>
    <row r="27" spans="1:29" ht="12.75">
      <c r="A27" s="3" t="s">
        <v>73</v>
      </c>
      <c r="D27" s="12">
        <v>1</v>
      </c>
      <c r="E27" s="12">
        <v>0</v>
      </c>
      <c r="F27" s="12">
        <v>1</v>
      </c>
      <c r="G27" s="12">
        <v>1</v>
      </c>
      <c r="H27" s="12">
        <v>1</v>
      </c>
      <c r="I27" s="12">
        <v>1</v>
      </c>
      <c r="J27" s="12">
        <v>0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f t="shared" si="0"/>
        <v>10</v>
      </c>
      <c r="AA27" s="13">
        <f t="shared" si="1"/>
        <v>0.8333333333333334</v>
      </c>
      <c r="AB27" s="3" t="s">
        <v>122</v>
      </c>
      <c r="AC27" s="3">
        <f t="shared" si="2"/>
        <v>20</v>
      </c>
    </row>
    <row r="28" spans="1:29" ht="12.75">
      <c r="A28" s="3" t="s">
        <v>75</v>
      </c>
      <c r="D28" s="12">
        <v>1</v>
      </c>
      <c r="E28" s="12">
        <v>1</v>
      </c>
      <c r="F28" s="12">
        <v>1</v>
      </c>
      <c r="G28" s="12">
        <v>1</v>
      </c>
      <c r="H28" s="12">
        <v>0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>
        <f t="shared" si="0"/>
        <v>11</v>
      </c>
      <c r="AA28" s="13">
        <f t="shared" si="1"/>
        <v>0.9166666666666666</v>
      </c>
      <c r="AB28" s="3" t="s">
        <v>132</v>
      </c>
      <c r="AC28" s="3">
        <f t="shared" si="2"/>
        <v>12</v>
      </c>
    </row>
    <row r="29" spans="1:29" ht="12.75">
      <c r="A29" s="3" t="s">
        <v>76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>
        <f t="shared" si="0"/>
        <v>12</v>
      </c>
      <c r="AA29" s="13">
        <f t="shared" si="1"/>
        <v>1</v>
      </c>
      <c r="AB29" s="3" t="s">
        <v>133</v>
      </c>
      <c r="AC29" s="3">
        <f t="shared" si="2"/>
        <v>1</v>
      </c>
    </row>
    <row r="30" spans="1:29" ht="12.75">
      <c r="A30" s="3" t="s">
        <v>77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0</v>
      </c>
      <c r="L30" s="12">
        <v>1</v>
      </c>
      <c r="M30" s="12">
        <v>1</v>
      </c>
      <c r="N30" s="12">
        <v>1</v>
      </c>
      <c r="O30" s="12">
        <v>1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>
        <f t="shared" si="0"/>
        <v>11</v>
      </c>
      <c r="AA30" s="13">
        <f t="shared" si="1"/>
        <v>0.9166666666666666</v>
      </c>
      <c r="AB30" s="3" t="s">
        <v>134</v>
      </c>
      <c r="AC30" s="3">
        <f t="shared" si="2"/>
        <v>12</v>
      </c>
    </row>
    <row r="31" spans="1:29" ht="12.75">
      <c r="A31" s="3" t="s">
        <v>78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f t="shared" si="0"/>
        <v>12</v>
      </c>
      <c r="AA31" s="13">
        <f t="shared" si="1"/>
        <v>1</v>
      </c>
      <c r="AB31" s="3" t="s">
        <v>135</v>
      </c>
      <c r="AC31" s="3">
        <f t="shared" si="2"/>
        <v>1</v>
      </c>
    </row>
    <row r="32" spans="4:27" ht="12.75">
      <c r="D32" s="12">
        <f aca="true" t="shared" si="3" ref="D32:O32">SUM(D2:D31)</f>
        <v>26</v>
      </c>
      <c r="E32" s="12">
        <f t="shared" si="3"/>
        <v>26</v>
      </c>
      <c r="F32" s="12">
        <f t="shared" si="3"/>
        <v>29</v>
      </c>
      <c r="G32" s="12">
        <f t="shared" si="3"/>
        <v>27</v>
      </c>
      <c r="H32" s="12">
        <f t="shared" si="3"/>
        <v>27</v>
      </c>
      <c r="I32" s="12">
        <f t="shared" si="3"/>
        <v>26</v>
      </c>
      <c r="J32" s="12">
        <f t="shared" si="3"/>
        <v>28</v>
      </c>
      <c r="K32" s="12">
        <f t="shared" si="3"/>
        <v>26</v>
      </c>
      <c r="L32" s="12">
        <f t="shared" si="3"/>
        <v>26</v>
      </c>
      <c r="M32" s="12">
        <f t="shared" si="3"/>
        <v>25</v>
      </c>
      <c r="N32" s="12">
        <f t="shared" si="3"/>
        <v>26</v>
      </c>
      <c r="O32" s="12">
        <f t="shared" si="3"/>
        <v>28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5"/>
    </row>
    <row r="33" ht="12.75">
      <c r="R33" s="12"/>
    </row>
    <row r="34" ht="12.75">
      <c r="A34" s="3"/>
    </row>
    <row r="35" ht="12.75">
      <c r="A35" s="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5" sqref="G5"/>
    </sheetView>
  </sheetViews>
  <sheetFormatPr defaultColWidth="11.57421875" defaultRowHeight="12.75"/>
  <cols>
    <col min="1" max="1" width="20.140625" style="0" customWidth="1"/>
    <col min="2" max="2" width="13.28125" style="0" customWidth="1"/>
    <col min="3" max="4" width="13.57421875" style="0" customWidth="1"/>
    <col min="5" max="5" width="11.57421875" style="5" customWidth="1"/>
  </cols>
  <sheetData>
    <row r="1" spans="2:5" ht="12.75">
      <c r="B1" s="16">
        <v>2010</v>
      </c>
      <c r="C1" s="16">
        <v>2011</v>
      </c>
      <c r="D1" s="16" t="s">
        <v>101</v>
      </c>
      <c r="E1"/>
    </row>
    <row r="2" spans="2:5" ht="12.75">
      <c r="B2" s="1" t="s">
        <v>14</v>
      </c>
      <c r="C2" s="1" t="s">
        <v>14</v>
      </c>
      <c r="D2" s="1" t="s">
        <v>14</v>
      </c>
      <c r="E2" s="18" t="s">
        <v>139</v>
      </c>
    </row>
    <row r="3" spans="1:5" ht="12.75">
      <c r="A3" s="3" t="s">
        <v>16</v>
      </c>
      <c r="B3" s="1">
        <v>0.91</v>
      </c>
      <c r="C3" s="1">
        <v>0.75</v>
      </c>
      <c r="D3" s="1">
        <f>('2010 Full Board'!Z2+'2011 Full Board'!Z2)/34</f>
        <v>0.8529411764705882</v>
      </c>
      <c r="E3" s="5">
        <f>RANK(D3,$D$3:$D$33)</f>
        <v>23</v>
      </c>
    </row>
    <row r="4" spans="1:5" ht="12.75">
      <c r="A4" s="3" t="s">
        <v>19</v>
      </c>
      <c r="B4" s="1">
        <v>0.86</v>
      </c>
      <c r="C4" s="1">
        <v>0.83</v>
      </c>
      <c r="D4" s="1">
        <f>('2010 Full Board'!Z3+'2011 Full Board'!Z3)/34</f>
        <v>0.8529411764705882</v>
      </c>
      <c r="E4" s="5">
        <f aca="true" t="shared" si="0" ref="E4:E33">RANK(D4,$D$3:$D$33)</f>
        <v>23</v>
      </c>
    </row>
    <row r="5" spans="1:5" ht="12.75">
      <c r="A5" s="3" t="s">
        <v>22</v>
      </c>
      <c r="B5" s="1">
        <v>0.55</v>
      </c>
      <c r="C5" s="1">
        <v>0.83</v>
      </c>
      <c r="D5" s="1">
        <f>('2010 Full Board'!Z4+'2011 Full Board'!Z4)/34</f>
        <v>0.6470588235294118</v>
      </c>
      <c r="E5" s="5">
        <f t="shared" si="0"/>
        <v>28</v>
      </c>
    </row>
    <row r="6" spans="1:5" ht="12.75">
      <c r="A6" s="3" t="s">
        <v>25</v>
      </c>
      <c r="B6" s="1">
        <v>0.95</v>
      </c>
      <c r="C6" s="1">
        <v>0.92</v>
      </c>
      <c r="D6" s="1">
        <f>('2010 Full Board'!Z5+'2011 Full Board'!Z5)/34</f>
        <v>0.9411764705882353</v>
      </c>
      <c r="E6" s="5">
        <f t="shared" si="0"/>
        <v>11</v>
      </c>
    </row>
    <row r="7" spans="1:5" ht="12.75">
      <c r="A7" s="3" t="s">
        <v>28</v>
      </c>
      <c r="B7" s="1">
        <v>1</v>
      </c>
      <c r="C7" s="1">
        <v>1</v>
      </c>
      <c r="D7" s="1">
        <f>('2010 Full Board'!Z6+'2011 Full Board'!Z6)/34</f>
        <v>1</v>
      </c>
      <c r="E7" s="5">
        <f t="shared" si="0"/>
        <v>1</v>
      </c>
    </row>
    <row r="8" spans="1:5" ht="12.75">
      <c r="A8" s="3" t="s">
        <v>30</v>
      </c>
      <c r="B8" s="1">
        <v>0.86</v>
      </c>
      <c r="C8" s="1">
        <v>1</v>
      </c>
      <c r="D8" s="1">
        <f>('2010 Full Board'!Z7+'2011 Full Board'!Z7)/34</f>
        <v>0.9117647058823529</v>
      </c>
      <c r="E8" s="5">
        <f t="shared" si="0"/>
        <v>12</v>
      </c>
    </row>
    <row r="9" spans="1:5" ht="12.75">
      <c r="A9" s="3" t="s">
        <v>32</v>
      </c>
      <c r="B9" s="1">
        <v>0.95</v>
      </c>
      <c r="C9" s="1">
        <v>1</v>
      </c>
      <c r="D9" s="1">
        <f>('2010 Full Board'!Z8+'2011 Full Board'!Z8)/34</f>
        <v>0.9705882352941176</v>
      </c>
      <c r="E9" s="5">
        <f t="shared" si="0"/>
        <v>8</v>
      </c>
    </row>
    <row r="10" spans="1:5" ht="12.75">
      <c r="A10" s="3" t="s">
        <v>36</v>
      </c>
      <c r="B10" s="1">
        <v>0.95</v>
      </c>
      <c r="C10" s="1">
        <v>1</v>
      </c>
      <c r="D10" s="1">
        <f>('2010 Full Board'!Z9+'2011 Full Board'!Z9)/34</f>
        <v>0.9705882352941176</v>
      </c>
      <c r="E10" s="5">
        <f t="shared" si="0"/>
        <v>8</v>
      </c>
    </row>
    <row r="11" spans="1:5" ht="12.75">
      <c r="A11" s="3" t="s">
        <v>38</v>
      </c>
      <c r="C11" s="1">
        <v>1</v>
      </c>
      <c r="D11" s="1">
        <f>'2011 Full Board'!Z10/12</f>
        <v>1</v>
      </c>
      <c r="E11" s="5">
        <f t="shared" si="0"/>
        <v>1</v>
      </c>
    </row>
    <row r="12" spans="1:5" ht="12.75">
      <c r="A12" s="3" t="s">
        <v>40</v>
      </c>
      <c r="B12" s="1">
        <v>0.88</v>
      </c>
      <c r="D12" s="1">
        <f>('2010 Full Board'!Z10)/16</f>
        <v>0.875</v>
      </c>
      <c r="E12" s="5">
        <f t="shared" si="0"/>
        <v>19</v>
      </c>
    </row>
    <row r="13" spans="1:5" ht="12.75">
      <c r="A13" s="3" t="s">
        <v>44</v>
      </c>
      <c r="B13" s="1">
        <v>1</v>
      </c>
      <c r="C13" s="1">
        <v>0.92</v>
      </c>
      <c r="D13" s="1">
        <f>('2010 Full Board'!Z11)/22</f>
        <v>1</v>
      </c>
      <c r="E13" s="5">
        <f t="shared" si="0"/>
        <v>1</v>
      </c>
    </row>
    <row r="14" spans="1:5" ht="12.75">
      <c r="A14" s="3" t="s">
        <v>46</v>
      </c>
      <c r="B14" s="1">
        <v>0.86</v>
      </c>
      <c r="C14" s="1">
        <v>1</v>
      </c>
      <c r="D14" s="1">
        <f>('2010 Full Board'!Z12)/22</f>
        <v>0.8636363636363636</v>
      </c>
      <c r="E14" s="5">
        <f t="shared" si="0"/>
        <v>20</v>
      </c>
    </row>
    <row r="15" spans="1:5" ht="12.75">
      <c r="A15" s="3" t="s">
        <v>47</v>
      </c>
      <c r="B15" s="1">
        <v>1</v>
      </c>
      <c r="C15" s="1">
        <v>0.83</v>
      </c>
      <c r="D15" s="1">
        <f>('2010 Full Board'!Z13)/22</f>
        <v>1</v>
      </c>
      <c r="E15" s="5">
        <f t="shared" si="0"/>
        <v>1</v>
      </c>
    </row>
    <row r="16" spans="1:5" ht="12.75">
      <c r="A16" s="3" t="s">
        <v>49</v>
      </c>
      <c r="B16" s="1">
        <v>0.64</v>
      </c>
      <c r="C16" s="1">
        <v>0.58</v>
      </c>
      <c r="D16" s="1">
        <f>('2010 Full Board'!Z14)/22</f>
        <v>0.6363636363636364</v>
      </c>
      <c r="E16" s="5">
        <f t="shared" si="0"/>
        <v>29</v>
      </c>
    </row>
    <row r="17" spans="1:5" ht="12.75">
      <c r="A17" s="3" t="s">
        <v>51</v>
      </c>
      <c r="B17" s="1">
        <v>0.77</v>
      </c>
      <c r="C17" s="1">
        <v>0.67</v>
      </c>
      <c r="D17" s="1">
        <f>('2010 Full Board'!Z15)/22</f>
        <v>0.7727272727272727</v>
      </c>
      <c r="E17" s="5">
        <f t="shared" si="0"/>
        <v>25</v>
      </c>
    </row>
    <row r="18" spans="1:5" ht="12.75">
      <c r="A18" s="3" t="s">
        <v>52</v>
      </c>
      <c r="B18" s="1">
        <v>0.64</v>
      </c>
      <c r="C18" s="1">
        <v>0.83</v>
      </c>
      <c r="D18" s="1">
        <f>('2010 Full Board'!Z16)/22</f>
        <v>0.6363636363636364</v>
      </c>
      <c r="E18" s="5">
        <f t="shared" si="0"/>
        <v>29</v>
      </c>
    </row>
    <row r="19" spans="1:5" ht="12.75">
      <c r="A19" s="3" t="s">
        <v>53</v>
      </c>
      <c r="B19" s="1">
        <v>0.95</v>
      </c>
      <c r="C19" s="1">
        <v>1</v>
      </c>
      <c r="D19" s="1">
        <f>('2010 Full Board'!Z17)/22</f>
        <v>0.9545454545454546</v>
      </c>
      <c r="E19" s="5">
        <f t="shared" si="0"/>
        <v>10</v>
      </c>
    </row>
    <row r="20" spans="1:5" ht="12.75">
      <c r="A20" s="3" t="s">
        <v>54</v>
      </c>
      <c r="B20" s="1">
        <v>1</v>
      </c>
      <c r="C20" s="1">
        <v>1</v>
      </c>
      <c r="D20" s="1">
        <f>('2010 Full Board'!Z18)/22</f>
        <v>1</v>
      </c>
      <c r="E20" s="5">
        <f t="shared" si="0"/>
        <v>1</v>
      </c>
    </row>
    <row r="21" spans="1:5" ht="12.75">
      <c r="A21" s="3" t="s">
        <v>55</v>
      </c>
      <c r="B21" s="1">
        <v>0.86</v>
      </c>
      <c r="C21" s="1">
        <v>0.92</v>
      </c>
      <c r="D21" s="1">
        <f>('2010 Full Board'!Z19)/22</f>
        <v>0.8636363636363636</v>
      </c>
      <c r="E21" s="5">
        <f t="shared" si="0"/>
        <v>20</v>
      </c>
    </row>
    <row r="22" spans="1:5" ht="12.75">
      <c r="A22" s="3" t="s">
        <v>57</v>
      </c>
      <c r="B22" s="1">
        <v>0.59</v>
      </c>
      <c r="C22" s="1">
        <v>0.67</v>
      </c>
      <c r="D22" s="1">
        <f>('2010 Full Board'!Z20)/22</f>
        <v>0.5909090909090909</v>
      </c>
      <c r="E22" s="5">
        <f t="shared" si="0"/>
        <v>31</v>
      </c>
    </row>
    <row r="23" spans="1:5" ht="12.75">
      <c r="A23" s="3" t="s">
        <v>59</v>
      </c>
      <c r="B23" s="1">
        <v>0.91</v>
      </c>
      <c r="C23" s="1">
        <v>1</v>
      </c>
      <c r="D23" s="1">
        <f>('2010 Full Board'!Z21)/22</f>
        <v>0.9090909090909091</v>
      </c>
      <c r="E23" s="5">
        <f t="shared" si="0"/>
        <v>13</v>
      </c>
    </row>
    <row r="24" spans="1:5" ht="12.75">
      <c r="A24" s="3" t="s">
        <v>61</v>
      </c>
      <c r="B24" s="1">
        <v>0.91</v>
      </c>
      <c r="C24" s="1">
        <v>0.92</v>
      </c>
      <c r="D24" s="1">
        <f>('2010 Full Board'!Z22)/22</f>
        <v>0.9090909090909091</v>
      </c>
      <c r="E24" s="5">
        <f t="shared" si="0"/>
        <v>13</v>
      </c>
    </row>
    <row r="25" spans="1:5" ht="12.75">
      <c r="A25" s="3" t="s">
        <v>63</v>
      </c>
      <c r="B25" s="1">
        <v>0.91</v>
      </c>
      <c r="C25" s="1">
        <v>0.67</v>
      </c>
      <c r="D25" s="1">
        <f>('2010 Full Board'!Z23)/22</f>
        <v>0.9090909090909091</v>
      </c>
      <c r="E25" s="5">
        <f t="shared" si="0"/>
        <v>13</v>
      </c>
    </row>
    <row r="26" spans="1:5" ht="12.75">
      <c r="A26" s="3" t="s">
        <v>67</v>
      </c>
      <c r="B26" s="1">
        <v>0.68</v>
      </c>
      <c r="C26" s="1">
        <v>0.83</v>
      </c>
      <c r="D26" s="1">
        <f>('2010 Full Board'!Z24)/22</f>
        <v>0.6818181818181818</v>
      </c>
      <c r="E26" s="5">
        <f t="shared" si="0"/>
        <v>27</v>
      </c>
    </row>
    <row r="27" spans="1:5" ht="12.75">
      <c r="A27" s="3" t="s">
        <v>69</v>
      </c>
      <c r="B27" s="1">
        <v>0.91</v>
      </c>
      <c r="C27" s="1">
        <v>0.92</v>
      </c>
      <c r="D27" s="1">
        <f>('2010 Full Board'!Z25)/22</f>
        <v>0.9090909090909091</v>
      </c>
      <c r="E27" s="5">
        <f t="shared" si="0"/>
        <v>13</v>
      </c>
    </row>
    <row r="28" spans="1:5" ht="12.75">
      <c r="A28" s="3" t="s">
        <v>72</v>
      </c>
      <c r="B28" s="1">
        <v>1</v>
      </c>
      <c r="C28" s="1">
        <v>0.92</v>
      </c>
      <c r="D28" s="1">
        <f>('2010 Full Board'!Z26)/22</f>
        <v>1</v>
      </c>
      <c r="E28" s="5">
        <f t="shared" si="0"/>
        <v>1</v>
      </c>
    </row>
    <row r="29" spans="1:5" ht="12.75">
      <c r="A29" s="3" t="s">
        <v>73</v>
      </c>
      <c r="B29" s="1">
        <v>0.91</v>
      </c>
      <c r="C29" s="1">
        <v>0.83</v>
      </c>
      <c r="D29" s="1">
        <f>('2010 Full Board'!Z27)/22</f>
        <v>0.9090909090909091</v>
      </c>
      <c r="E29" s="5">
        <f t="shared" si="0"/>
        <v>13</v>
      </c>
    </row>
    <row r="30" spans="1:5" ht="12.75">
      <c r="A30" s="3" t="s">
        <v>75</v>
      </c>
      <c r="B30" s="1">
        <v>0.86</v>
      </c>
      <c r="C30" s="1">
        <v>0.92</v>
      </c>
      <c r="D30" s="1">
        <f>('2010 Full Board'!Z28)/22</f>
        <v>0.8636363636363636</v>
      </c>
      <c r="E30" s="5">
        <f t="shared" si="0"/>
        <v>20</v>
      </c>
    </row>
    <row r="31" spans="1:5" ht="12.75">
      <c r="A31" s="3" t="s">
        <v>76</v>
      </c>
      <c r="B31" s="1">
        <v>0.73</v>
      </c>
      <c r="C31" s="1">
        <v>1</v>
      </c>
      <c r="D31" s="1">
        <f>('2010 Full Board'!Z29)/22</f>
        <v>0.7272727272727273</v>
      </c>
      <c r="E31" s="5">
        <f t="shared" si="0"/>
        <v>26</v>
      </c>
    </row>
    <row r="32" spans="1:5" ht="12.75">
      <c r="A32" s="3" t="s">
        <v>77</v>
      </c>
      <c r="B32" s="1">
        <v>0.91</v>
      </c>
      <c r="C32" s="1">
        <v>0.92</v>
      </c>
      <c r="D32" s="1">
        <f>('2010 Full Board'!Z30)/22</f>
        <v>0.9090909090909091</v>
      </c>
      <c r="E32" s="5">
        <f t="shared" si="0"/>
        <v>13</v>
      </c>
    </row>
    <row r="33" spans="1:5" ht="12.75">
      <c r="A33" s="3" t="s">
        <v>78</v>
      </c>
      <c r="B33" s="1">
        <v>1</v>
      </c>
      <c r="C33" s="1">
        <v>1</v>
      </c>
      <c r="D33" s="1">
        <f>('2010 Full Board'!Z31)/22</f>
        <v>1</v>
      </c>
      <c r="E33" s="5">
        <f t="shared" si="0"/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J Brown</cp:lastModifiedBy>
  <dcterms:created xsi:type="dcterms:W3CDTF">2011-06-28T18:17:24Z</dcterms:created>
  <dcterms:modified xsi:type="dcterms:W3CDTF">2011-06-28T18:28:52Z</dcterms:modified>
  <cp:category/>
  <cp:version/>
  <cp:contentType/>
  <cp:contentStatus/>
</cp:coreProperties>
</file>