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55" windowHeight="1150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<sst xmlns="http://schemas.openxmlformats.org/spreadsheetml/2006/main" count="63" uniqueCount="56">
  <si>
    <t>Full Board Meetings</t>
  </si>
  <si>
    <t>% for BOA meetings</t>
  </si>
  <si>
    <t>Aldermanic Affairs</t>
  </si>
  <si>
    <t>Community Development</t>
  </si>
  <si>
    <t>Education</t>
  </si>
  <si>
    <t>Finance</t>
  </si>
  <si>
    <t>Human Services</t>
  </si>
  <si>
    <t>Legislation</t>
  </si>
  <si>
    <t>CSEP</t>
  </si>
  <si>
    <t>Public Safety</t>
  </si>
  <si>
    <t>Tax Abatement</t>
  </si>
  <si>
    <t>Youth Services</t>
  </si>
  <si>
    <t>Sp. Com. Ward Redist.</t>
  </si>
  <si>
    <t>Committee of the Whole</t>
  </si>
  <si>
    <t>Jt. CD/HS - CDBG</t>
  </si>
  <si>
    <t>Jt. Education/Finance</t>
  </si>
  <si>
    <t>Jt. CD/Legis.</t>
  </si>
  <si>
    <t>Jt. Education/PS</t>
  </si>
  <si>
    <t>Jt. Ald. Aff/Tax Abate.</t>
  </si>
  <si>
    <t xml:space="preserve"> </t>
  </si>
  <si>
    <t>total attended</t>
  </si>
  <si>
    <t>total scheduled</t>
  </si>
  <si>
    <t>%</t>
  </si>
  <si>
    <t>Ward</t>
  </si>
  <si>
    <t>BoA</t>
  </si>
  <si>
    <t>Eidelson</t>
  </si>
  <si>
    <t>Douglass, Jr.</t>
  </si>
  <si>
    <t>James</t>
  </si>
  <si>
    <t>Jackson-Brooks</t>
  </si>
  <si>
    <t>Perez</t>
  </si>
  <si>
    <t>Colon</t>
  </si>
  <si>
    <t>Hausladen</t>
  </si>
  <si>
    <t>Smart</t>
  </si>
  <si>
    <t>Holmes</t>
  </si>
  <si>
    <t>Elicker</t>
  </si>
  <si>
    <t>Constantinople</t>
  </si>
  <si>
    <t>Stopa</t>
  </si>
  <si>
    <t>Jones-Barnes</t>
  </si>
  <si>
    <t>*Berrios-Bones</t>
  </si>
  <si>
    <t>Santiago</t>
  </si>
  <si>
    <t>Castro</t>
  </si>
  <si>
    <t>Paolillo</t>
  </si>
  <si>
    <t>DeCola</t>
  </si>
  <si>
    <t>Edwards</t>
  </si>
  <si>
    <t>Clyburn</t>
  </si>
  <si>
    <t>Foskey-Cyrus</t>
  </si>
  <si>
    <t>Morrison</t>
  </si>
  <si>
    <t>Walker</t>
  </si>
  <si>
    <t>Hamilton</t>
  </si>
  <si>
    <t>Marchand</t>
  </si>
  <si>
    <t>Rodriguez</t>
  </si>
  <si>
    <t>Russell</t>
  </si>
  <si>
    <t>Robinson-Thorpe</t>
  </si>
  <si>
    <t>Wingate</t>
  </si>
  <si>
    <t>Staggers</t>
  </si>
  <si>
    <t>*Ald. Berrios-Bones elected in mid-term election as of March 4,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</si>
</sst>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2"/>
      <name val="Times"/>
      <family val="1"/>
    </font>
    <font>
      <b/>
      <sz val="12"/>
      <name val="Times"/>
      <family val="1"/>
    </font>
    <font>
      <b/>
      <sz val="12"/>
      <color indexed="8"/>
      <name val="Times"/>
      <family val="1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textRotation="45"/>
    </xf>
    <xf numFmtId="0" fontId="2" fillId="2" borderId="2" xfId="0" applyFont="1" applyFill="1" applyBorder="1" applyAlignment="1">
      <alignment textRotation="45"/>
    </xf>
    <xf numFmtId="0" fontId="2" fillId="3" borderId="3" xfId="0" applyFont="1" applyFill="1" applyBorder="1" applyAlignment="1">
      <alignment textRotation="45"/>
    </xf>
    <xf numFmtId="0" fontId="2" fillId="4" borderId="3" xfId="0" applyFont="1" applyFill="1" applyBorder="1" applyAlignment="1">
      <alignment textRotation="45"/>
    </xf>
    <xf numFmtId="0" fontId="2" fillId="5" borderId="4" xfId="0" applyFont="1" applyFill="1" applyBorder="1" applyAlignment="1">
      <alignment textRotation="45"/>
    </xf>
    <xf numFmtId="0" fontId="2" fillId="6" borderId="3" xfId="0" applyFont="1" applyFill="1" applyBorder="1" applyAlignment="1">
      <alignment textRotation="45"/>
    </xf>
    <xf numFmtId="0" fontId="2" fillId="7" borderId="3" xfId="0" applyFont="1" applyFill="1" applyBorder="1" applyAlignment="1">
      <alignment textRotation="45"/>
    </xf>
    <xf numFmtId="0" fontId="2" fillId="8" borderId="3" xfId="0" applyFont="1" applyFill="1" applyBorder="1" applyAlignment="1">
      <alignment textRotation="45"/>
    </xf>
    <xf numFmtId="0" fontId="2" fillId="2" borderId="3" xfId="0" applyFont="1" applyFill="1" applyBorder="1" applyAlignment="1">
      <alignment textRotation="45"/>
    </xf>
    <xf numFmtId="0" fontId="2" fillId="5" borderId="3" xfId="0" applyFont="1" applyFill="1" applyBorder="1" applyAlignment="1">
      <alignment textRotation="45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2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5" borderId="11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6" borderId="10" xfId="0" applyFont="1" applyFill="1" applyBorder="1" applyAlignment="1">
      <alignment/>
    </xf>
    <xf numFmtId="0" fontId="3" fillId="7" borderId="10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4" borderId="12" xfId="0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3" fillId="6" borderId="14" xfId="0" applyFont="1" applyFill="1" applyBorder="1" applyAlignment="1">
      <alignment/>
    </xf>
    <xf numFmtId="0" fontId="3" fillId="7" borderId="13" xfId="0" applyFont="1" applyFill="1" applyBorder="1" applyAlignment="1">
      <alignment/>
    </xf>
    <xf numFmtId="0" fontId="3" fillId="8" borderId="11" xfId="0" applyFont="1" applyFill="1" applyBorder="1" applyAlignment="1">
      <alignment/>
    </xf>
    <xf numFmtId="0" fontId="3" fillId="5" borderId="12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17" xfId="0" applyFont="1" applyBorder="1" applyAlignment="1">
      <alignment horizontal="center"/>
    </xf>
    <xf numFmtId="9" fontId="1" fillId="0" borderId="18" xfId="19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3" borderId="20" xfId="0" applyFont="1" applyFill="1" applyBorder="1" applyAlignment="1">
      <alignment/>
    </xf>
    <xf numFmtId="0" fontId="3" fillId="6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2" fillId="7" borderId="20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27" xfId="0" applyFont="1" applyBorder="1" applyAlignment="1">
      <alignment/>
    </xf>
    <xf numFmtId="9" fontId="1" fillId="0" borderId="28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6" borderId="1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7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1" fillId="0" borderId="29" xfId="0" applyFont="1" applyBorder="1" applyAlignment="1">
      <alignment/>
    </xf>
    <xf numFmtId="9" fontId="1" fillId="0" borderId="30" xfId="0" applyNumberFormat="1" applyFont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8" borderId="13" xfId="0" applyFont="1" applyFill="1" applyBorder="1" applyAlignment="1">
      <alignment/>
    </xf>
    <xf numFmtId="0" fontId="3" fillId="4" borderId="13" xfId="0" applyFont="1" applyFill="1" applyBorder="1" applyAlignment="1">
      <alignment/>
    </xf>
    <xf numFmtId="0" fontId="1" fillId="0" borderId="28" xfId="0" applyFont="1" applyBorder="1" applyAlignment="1">
      <alignment/>
    </xf>
    <xf numFmtId="0" fontId="3" fillId="3" borderId="13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3" fillId="5" borderId="13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0" fontId="3" fillId="5" borderId="8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9" fontId="1" fillId="0" borderId="18" xfId="19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3" fillId="5" borderId="20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5" borderId="35" xfId="0" applyFont="1" applyFill="1" applyBorder="1" applyAlignment="1">
      <alignment/>
    </xf>
    <xf numFmtId="0" fontId="3" fillId="5" borderId="14" xfId="0" applyFont="1" applyFill="1" applyBorder="1" applyAlignment="1">
      <alignment/>
    </xf>
    <xf numFmtId="0" fontId="3" fillId="5" borderId="3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7" borderId="37" xfId="0" applyFont="1" applyFill="1" applyBorder="1" applyAlignment="1">
      <alignment/>
    </xf>
    <xf numFmtId="0" fontId="3" fillId="7" borderId="15" xfId="0" applyFont="1" applyFill="1" applyBorder="1" applyAlignment="1">
      <alignment/>
    </xf>
    <xf numFmtId="0" fontId="3" fillId="3" borderId="36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3" fillId="7" borderId="20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1" fillId="0" borderId="8" xfId="0" applyFont="1" applyBorder="1" applyAlignment="1">
      <alignment/>
    </xf>
    <xf numFmtId="9" fontId="1" fillId="0" borderId="43" xfId="0" applyNumberFormat="1" applyFont="1" applyBorder="1" applyAlignment="1">
      <alignment/>
    </xf>
    <xf numFmtId="0" fontId="1" fillId="0" borderId="44" xfId="0" applyFont="1" applyBorder="1" applyAlignment="1">
      <alignment horizontal="center"/>
    </xf>
    <xf numFmtId="9" fontId="1" fillId="0" borderId="39" xfId="19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34" xfId="0" applyFont="1" applyBorder="1" applyAlignment="1">
      <alignment/>
    </xf>
    <xf numFmtId="9" fontId="1" fillId="0" borderId="2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ttendanc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"/>
      <sheetName val="NCM"/>
      <sheetName val="BOA"/>
      <sheetName val="AA"/>
      <sheetName val="CD"/>
      <sheetName val="Ed"/>
      <sheetName val="Fin"/>
      <sheetName val="HS"/>
      <sheetName val="Leg"/>
      <sheetName val="CSEP"/>
      <sheetName val="PS"/>
      <sheetName val="YS"/>
      <sheetName val="Tax"/>
      <sheetName val="SCOWR"/>
      <sheetName val="cmte"/>
      <sheetName val="CD-HS"/>
      <sheetName val="CD-Leg"/>
      <sheetName val="Ed-Fin"/>
      <sheetName val="Ed-PS"/>
      <sheetName val="AA-TA"/>
      <sheetName val="Copy"/>
      <sheetName val="BLANK"/>
      <sheetName val="Summary"/>
    </sheetNames>
    <sheetDataSet>
      <sheetData sheetId="2">
        <row r="2">
          <cell r="Z2">
            <v>21</v>
          </cell>
        </row>
        <row r="3">
          <cell r="Z3">
            <v>20</v>
          </cell>
        </row>
        <row r="4">
          <cell r="Z4">
            <v>19</v>
          </cell>
        </row>
        <row r="5">
          <cell r="Z5">
            <v>20</v>
          </cell>
        </row>
        <row r="6">
          <cell r="Z6">
            <v>22</v>
          </cell>
        </row>
        <row r="7">
          <cell r="Z7">
            <v>22</v>
          </cell>
        </row>
        <row r="8">
          <cell r="Z8">
            <v>22</v>
          </cell>
        </row>
        <row r="9">
          <cell r="Z9">
            <v>22</v>
          </cell>
        </row>
        <row r="10">
          <cell r="Z10">
            <v>22</v>
          </cell>
        </row>
        <row r="11">
          <cell r="Z11">
            <v>22</v>
          </cell>
        </row>
        <row r="12">
          <cell r="Z12">
            <v>20</v>
          </cell>
        </row>
        <row r="13">
          <cell r="Z13">
            <v>21</v>
          </cell>
        </row>
        <row r="14">
          <cell r="Z14">
            <v>20</v>
          </cell>
        </row>
        <row r="15">
          <cell r="Z15">
            <v>18</v>
          </cell>
        </row>
        <row r="16">
          <cell r="Z16">
            <v>17</v>
          </cell>
        </row>
        <row r="17">
          <cell r="Z17">
            <v>20</v>
          </cell>
        </row>
        <row r="18">
          <cell r="Z18">
            <v>22</v>
          </cell>
        </row>
        <row r="19">
          <cell r="Z19">
            <v>22</v>
          </cell>
        </row>
        <row r="20">
          <cell r="Z20">
            <v>12</v>
          </cell>
        </row>
        <row r="21">
          <cell r="Z21">
            <v>18</v>
          </cell>
        </row>
        <row r="22">
          <cell r="Z22">
            <v>21</v>
          </cell>
        </row>
        <row r="23">
          <cell r="Z23">
            <v>21</v>
          </cell>
        </row>
        <row r="24">
          <cell r="Z24">
            <v>22</v>
          </cell>
        </row>
        <row r="25">
          <cell r="Z25">
            <v>21</v>
          </cell>
        </row>
        <row r="26">
          <cell r="Z26">
            <v>20</v>
          </cell>
        </row>
        <row r="27">
          <cell r="Z27">
            <v>18</v>
          </cell>
        </row>
        <row r="28">
          <cell r="Z28">
            <v>21</v>
          </cell>
        </row>
        <row r="29">
          <cell r="Z29">
            <v>22</v>
          </cell>
        </row>
        <row r="30">
          <cell r="Z30">
            <v>22</v>
          </cell>
        </row>
        <row r="31">
          <cell r="Z31">
            <v>17</v>
          </cell>
        </row>
      </sheetData>
      <sheetData sheetId="3">
        <row r="3">
          <cell r="I3">
            <v>4</v>
          </cell>
        </row>
        <row r="4">
          <cell r="I4">
            <v>3</v>
          </cell>
        </row>
        <row r="5">
          <cell r="I5">
            <v>2</v>
          </cell>
        </row>
        <row r="6">
          <cell r="I6">
            <v>0</v>
          </cell>
        </row>
        <row r="7">
          <cell r="I7">
            <v>3</v>
          </cell>
        </row>
        <row r="8">
          <cell r="I8">
            <v>3</v>
          </cell>
        </row>
        <row r="9">
          <cell r="I9">
            <v>3</v>
          </cell>
        </row>
        <row r="10">
          <cell r="I10">
            <v>3</v>
          </cell>
        </row>
      </sheetData>
      <sheetData sheetId="4">
        <row r="3">
          <cell r="L3">
            <v>4</v>
          </cell>
        </row>
        <row r="4">
          <cell r="L4">
            <v>4</v>
          </cell>
        </row>
        <row r="5">
          <cell r="L5">
            <v>3</v>
          </cell>
        </row>
        <row r="6">
          <cell r="L6">
            <v>4</v>
          </cell>
        </row>
        <row r="7">
          <cell r="L7">
            <v>4</v>
          </cell>
        </row>
        <row r="8">
          <cell r="L8">
            <v>4</v>
          </cell>
        </row>
        <row r="9">
          <cell r="L9">
            <v>4</v>
          </cell>
        </row>
        <row r="10">
          <cell r="L10">
            <v>4</v>
          </cell>
        </row>
      </sheetData>
      <sheetData sheetId="5">
        <row r="3">
          <cell r="I3">
            <v>4</v>
          </cell>
        </row>
        <row r="4">
          <cell r="I4">
            <v>3</v>
          </cell>
        </row>
        <row r="5">
          <cell r="I5">
            <v>3</v>
          </cell>
        </row>
        <row r="6">
          <cell r="I6">
            <v>2</v>
          </cell>
        </row>
        <row r="7">
          <cell r="I7">
            <v>4</v>
          </cell>
        </row>
        <row r="8">
          <cell r="I8">
            <v>4</v>
          </cell>
        </row>
        <row r="9">
          <cell r="I9">
            <v>4</v>
          </cell>
        </row>
        <row r="10">
          <cell r="I10">
            <v>3</v>
          </cell>
        </row>
      </sheetData>
      <sheetData sheetId="6">
        <row r="3">
          <cell r="Y3">
            <v>17</v>
          </cell>
        </row>
        <row r="4">
          <cell r="Y4">
            <v>16</v>
          </cell>
        </row>
        <row r="5">
          <cell r="Y5">
            <v>13</v>
          </cell>
        </row>
        <row r="6">
          <cell r="Y6">
            <v>17</v>
          </cell>
        </row>
        <row r="7">
          <cell r="Y7">
            <v>16</v>
          </cell>
        </row>
        <row r="8">
          <cell r="Y8">
            <v>14</v>
          </cell>
        </row>
        <row r="9">
          <cell r="Y9">
            <v>17</v>
          </cell>
        </row>
        <row r="10">
          <cell r="Y10">
            <v>13</v>
          </cell>
        </row>
        <row r="11">
          <cell r="Y11">
            <v>15</v>
          </cell>
        </row>
        <row r="12">
          <cell r="Y12">
            <v>16</v>
          </cell>
        </row>
        <row r="13">
          <cell r="Y13">
            <v>15</v>
          </cell>
        </row>
        <row r="14">
          <cell r="Y14">
            <v>16</v>
          </cell>
        </row>
      </sheetData>
      <sheetData sheetId="7">
        <row r="3">
          <cell r="I3">
            <v>5</v>
          </cell>
        </row>
        <row r="4">
          <cell r="I4">
            <v>4</v>
          </cell>
        </row>
        <row r="5">
          <cell r="I5">
            <v>3</v>
          </cell>
        </row>
        <row r="6">
          <cell r="I6">
            <v>5</v>
          </cell>
        </row>
        <row r="7">
          <cell r="I7">
            <v>5</v>
          </cell>
        </row>
        <row r="8">
          <cell r="I8">
            <v>4</v>
          </cell>
        </row>
        <row r="9">
          <cell r="I9">
            <v>0</v>
          </cell>
        </row>
        <row r="10">
          <cell r="I10">
            <v>3</v>
          </cell>
        </row>
      </sheetData>
      <sheetData sheetId="8">
        <row r="3">
          <cell r="M3">
            <v>7</v>
          </cell>
        </row>
        <row r="4">
          <cell r="M4">
            <v>7</v>
          </cell>
        </row>
        <row r="5">
          <cell r="M5">
            <v>6</v>
          </cell>
        </row>
        <row r="6">
          <cell r="M6">
            <v>6</v>
          </cell>
        </row>
        <row r="7">
          <cell r="M7">
            <v>6</v>
          </cell>
        </row>
        <row r="8">
          <cell r="M8">
            <v>6</v>
          </cell>
        </row>
        <row r="9">
          <cell r="M9">
            <v>3</v>
          </cell>
        </row>
        <row r="10">
          <cell r="M10">
            <v>7</v>
          </cell>
        </row>
      </sheetData>
      <sheetData sheetId="9">
        <row r="3">
          <cell r="M3">
            <v>6</v>
          </cell>
        </row>
        <row r="4">
          <cell r="M4">
            <v>6</v>
          </cell>
        </row>
        <row r="5">
          <cell r="M5">
            <v>2</v>
          </cell>
        </row>
        <row r="6">
          <cell r="M6">
            <v>5</v>
          </cell>
        </row>
        <row r="7">
          <cell r="M7">
            <v>5</v>
          </cell>
        </row>
        <row r="8">
          <cell r="M8">
            <v>5</v>
          </cell>
        </row>
        <row r="9">
          <cell r="M9">
            <v>5</v>
          </cell>
        </row>
        <row r="10">
          <cell r="M10">
            <v>4</v>
          </cell>
        </row>
      </sheetData>
      <sheetData sheetId="10">
        <row r="3">
          <cell r="M3">
            <v>7</v>
          </cell>
        </row>
        <row r="4">
          <cell r="M4">
            <v>7</v>
          </cell>
        </row>
        <row r="5">
          <cell r="M5">
            <v>7</v>
          </cell>
        </row>
        <row r="6">
          <cell r="M6">
            <v>4</v>
          </cell>
        </row>
        <row r="7">
          <cell r="M7">
            <v>6</v>
          </cell>
        </row>
        <row r="8">
          <cell r="M8">
            <v>7</v>
          </cell>
        </row>
        <row r="9">
          <cell r="M9">
            <v>7</v>
          </cell>
        </row>
        <row r="10">
          <cell r="M10">
            <v>5</v>
          </cell>
        </row>
      </sheetData>
      <sheetData sheetId="11">
        <row r="3">
          <cell r="J3">
            <v>6</v>
          </cell>
        </row>
        <row r="4">
          <cell r="J4">
            <v>6</v>
          </cell>
        </row>
        <row r="5">
          <cell r="J5">
            <v>6</v>
          </cell>
        </row>
        <row r="6">
          <cell r="J6">
            <v>4</v>
          </cell>
        </row>
        <row r="7">
          <cell r="J7">
            <v>4</v>
          </cell>
        </row>
        <row r="8">
          <cell r="J8">
            <v>6</v>
          </cell>
        </row>
        <row r="9">
          <cell r="J9">
            <v>3</v>
          </cell>
        </row>
      </sheetData>
      <sheetData sheetId="12">
        <row r="3">
          <cell r="R3">
            <v>14</v>
          </cell>
        </row>
        <row r="4">
          <cell r="R4">
            <v>14</v>
          </cell>
        </row>
        <row r="5">
          <cell r="R5">
            <v>11</v>
          </cell>
        </row>
        <row r="6">
          <cell r="R6">
            <v>7</v>
          </cell>
        </row>
        <row r="7">
          <cell r="R7">
            <v>6</v>
          </cell>
        </row>
        <row r="8">
          <cell r="R8">
            <v>12</v>
          </cell>
        </row>
        <row r="9">
          <cell r="R9">
            <v>14</v>
          </cell>
        </row>
        <row r="10">
          <cell r="R10">
            <v>11</v>
          </cell>
        </row>
      </sheetData>
      <sheetData sheetId="13">
        <row r="3">
          <cell r="I3">
            <v>1</v>
          </cell>
        </row>
        <row r="4">
          <cell r="I4">
            <v>1</v>
          </cell>
        </row>
        <row r="6">
          <cell r="I6">
            <v>1</v>
          </cell>
        </row>
        <row r="7">
          <cell r="I7">
            <v>0</v>
          </cell>
        </row>
        <row r="8">
          <cell r="I8">
            <v>1</v>
          </cell>
        </row>
        <row r="9">
          <cell r="I9">
            <v>1</v>
          </cell>
        </row>
        <row r="10">
          <cell r="I10">
            <v>1</v>
          </cell>
        </row>
        <row r="11">
          <cell r="I11">
            <v>1</v>
          </cell>
        </row>
        <row r="12">
          <cell r="I12">
            <v>1</v>
          </cell>
        </row>
        <row r="13">
          <cell r="I13">
            <v>1</v>
          </cell>
        </row>
        <row r="14">
          <cell r="I14">
            <v>0</v>
          </cell>
        </row>
      </sheetData>
      <sheetData sheetId="14">
        <row r="3">
          <cell r="I3">
            <v>2</v>
          </cell>
        </row>
      </sheetData>
      <sheetData sheetId="15">
        <row r="3">
          <cell r="O3">
            <v>3</v>
          </cell>
        </row>
        <row r="4">
          <cell r="O4">
            <v>3</v>
          </cell>
        </row>
        <row r="5">
          <cell r="O5">
            <v>2</v>
          </cell>
        </row>
        <row r="6">
          <cell r="O6">
            <v>2</v>
          </cell>
        </row>
        <row r="7">
          <cell r="O7">
            <v>3</v>
          </cell>
        </row>
        <row r="8">
          <cell r="O8">
            <v>2</v>
          </cell>
        </row>
        <row r="9">
          <cell r="O9">
            <v>2</v>
          </cell>
        </row>
        <row r="10">
          <cell r="O10">
            <v>3</v>
          </cell>
        </row>
        <row r="11">
          <cell r="O11">
            <v>3</v>
          </cell>
        </row>
        <row r="12">
          <cell r="O12">
            <v>3</v>
          </cell>
        </row>
        <row r="13">
          <cell r="O13">
            <v>3</v>
          </cell>
        </row>
        <row r="14">
          <cell r="O14">
            <v>3</v>
          </cell>
        </row>
        <row r="15">
          <cell r="O15">
            <v>3</v>
          </cell>
        </row>
        <row r="16">
          <cell r="O16">
            <v>2</v>
          </cell>
        </row>
        <row r="17">
          <cell r="O17">
            <v>1</v>
          </cell>
        </row>
      </sheetData>
      <sheetData sheetId="17">
        <row r="3">
          <cell r="I3">
            <v>2</v>
          </cell>
        </row>
        <row r="4">
          <cell r="I4">
            <v>2</v>
          </cell>
        </row>
        <row r="5">
          <cell r="I5">
            <v>1</v>
          </cell>
        </row>
        <row r="6">
          <cell r="I6">
            <v>2</v>
          </cell>
        </row>
        <row r="7">
          <cell r="I7">
            <v>2</v>
          </cell>
        </row>
        <row r="8">
          <cell r="I8">
            <v>2</v>
          </cell>
        </row>
        <row r="9">
          <cell r="I9">
            <v>0</v>
          </cell>
        </row>
        <row r="10">
          <cell r="I10">
            <v>1</v>
          </cell>
        </row>
        <row r="11">
          <cell r="I11">
            <v>2</v>
          </cell>
        </row>
        <row r="12">
          <cell r="I12">
            <v>1</v>
          </cell>
        </row>
        <row r="13">
          <cell r="I13">
            <v>0</v>
          </cell>
        </row>
        <row r="14">
          <cell r="I14">
            <v>2</v>
          </cell>
        </row>
        <row r="15">
          <cell r="I15">
            <v>0</v>
          </cell>
        </row>
        <row r="16">
          <cell r="I16">
            <v>2</v>
          </cell>
        </row>
        <row r="17">
          <cell r="I17">
            <v>2</v>
          </cell>
        </row>
        <row r="18">
          <cell r="I18">
            <v>2</v>
          </cell>
        </row>
      </sheetData>
      <sheetData sheetId="18">
        <row r="3">
          <cell r="D3">
            <v>1</v>
          </cell>
        </row>
        <row r="4">
          <cell r="I4">
            <v>1</v>
          </cell>
        </row>
        <row r="5">
          <cell r="I5">
            <v>1</v>
          </cell>
        </row>
        <row r="6">
          <cell r="I6">
            <v>0</v>
          </cell>
        </row>
        <row r="7">
          <cell r="I7">
            <v>1</v>
          </cell>
        </row>
        <row r="8">
          <cell r="I8">
            <v>1</v>
          </cell>
        </row>
        <row r="9">
          <cell r="I9">
            <v>1</v>
          </cell>
        </row>
        <row r="10">
          <cell r="I10">
            <v>0</v>
          </cell>
        </row>
        <row r="11">
          <cell r="I11">
            <v>1</v>
          </cell>
        </row>
        <row r="12">
          <cell r="I12">
            <v>1</v>
          </cell>
        </row>
        <row r="13">
          <cell r="I13">
            <v>0</v>
          </cell>
        </row>
        <row r="14">
          <cell r="I14">
            <v>1</v>
          </cell>
        </row>
        <row r="15">
          <cell r="I15">
            <v>1</v>
          </cell>
        </row>
        <row r="16">
          <cell r="I16">
            <v>0</v>
          </cell>
        </row>
      </sheetData>
      <sheetData sheetId="19">
        <row r="3">
          <cell r="I3">
            <v>2</v>
          </cell>
        </row>
        <row r="4">
          <cell r="I4">
            <v>2</v>
          </cell>
        </row>
        <row r="5">
          <cell r="I5">
            <v>1</v>
          </cell>
        </row>
        <row r="6">
          <cell r="I6">
            <v>0</v>
          </cell>
        </row>
        <row r="7">
          <cell r="I7">
            <v>2</v>
          </cell>
        </row>
        <row r="8">
          <cell r="I8">
            <v>2</v>
          </cell>
        </row>
        <row r="9">
          <cell r="I9">
            <v>1</v>
          </cell>
        </row>
        <row r="10">
          <cell r="I10">
            <v>1</v>
          </cell>
        </row>
        <row r="12">
          <cell r="I12">
            <v>0</v>
          </cell>
        </row>
        <row r="13">
          <cell r="I13">
            <v>1</v>
          </cell>
        </row>
        <row r="14">
          <cell r="I1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workbookViewId="0" topLeftCell="A1">
      <selection activeCell="A1" sqref="A1:AE36"/>
    </sheetView>
  </sheetViews>
  <sheetFormatPr defaultColWidth="9.140625" defaultRowHeight="12.75"/>
  <sheetData>
    <row r="1" spans="1:31" ht="105.75" thickBot="1">
      <c r="A1" s="1"/>
      <c r="B1" s="2">
        <v>2013</v>
      </c>
      <c r="C1" s="3" t="s">
        <v>0</v>
      </c>
      <c r="D1" s="3" t="s">
        <v>1</v>
      </c>
      <c r="E1" s="4" t="s">
        <v>2</v>
      </c>
      <c r="F1" s="5" t="s">
        <v>3</v>
      </c>
      <c r="G1" s="6" t="s">
        <v>4</v>
      </c>
      <c r="H1" s="7" t="s">
        <v>5</v>
      </c>
      <c r="I1" s="5" t="s">
        <v>6</v>
      </c>
      <c r="J1" s="8" t="s">
        <v>7</v>
      </c>
      <c r="K1" s="9" t="s">
        <v>8</v>
      </c>
      <c r="L1" s="10" t="s">
        <v>9</v>
      </c>
      <c r="M1" s="11" t="s">
        <v>10</v>
      </c>
      <c r="N1" s="6" t="s">
        <v>11</v>
      </c>
      <c r="O1" s="12" t="s">
        <v>12</v>
      </c>
      <c r="P1" s="8" t="s">
        <v>13</v>
      </c>
      <c r="Q1" s="9" t="s">
        <v>14</v>
      </c>
      <c r="R1" s="10" t="s">
        <v>15</v>
      </c>
      <c r="S1" s="11" t="s">
        <v>16</v>
      </c>
      <c r="T1" s="6" t="s">
        <v>17</v>
      </c>
      <c r="U1" s="12" t="s">
        <v>18</v>
      </c>
      <c r="V1" s="5"/>
      <c r="W1" s="8" t="s">
        <v>19</v>
      </c>
      <c r="X1" s="9" t="s">
        <v>19</v>
      </c>
      <c r="Y1" s="10" t="s">
        <v>19</v>
      </c>
      <c r="Z1" s="11" t="s">
        <v>19</v>
      </c>
      <c r="AA1" s="3" t="s">
        <v>20</v>
      </c>
      <c r="AB1" s="3" t="s">
        <v>21</v>
      </c>
      <c r="AC1" s="3" t="s">
        <v>22</v>
      </c>
      <c r="AD1" s="13"/>
      <c r="AE1" s="1"/>
    </row>
    <row r="2" spans="1:31" ht="15.75" thickBot="1">
      <c r="A2" s="14" t="s">
        <v>23</v>
      </c>
      <c r="B2" s="15" t="s">
        <v>24</v>
      </c>
      <c r="C2" s="16">
        <v>22</v>
      </c>
      <c r="D2" s="17" t="s">
        <v>22</v>
      </c>
      <c r="E2" s="18">
        <f>'[1]AA'!I3</f>
        <v>4</v>
      </c>
      <c r="F2" s="19">
        <f>'[1]CD'!L3</f>
        <v>4</v>
      </c>
      <c r="G2" s="20">
        <f>'[1]Ed'!I3</f>
        <v>4</v>
      </c>
      <c r="H2" s="21">
        <f>'[1]Fin'!Y3</f>
        <v>17</v>
      </c>
      <c r="I2" s="22">
        <f>'[1]HS'!I3</f>
        <v>5</v>
      </c>
      <c r="J2" s="23">
        <f>'[1]Leg'!M3</f>
        <v>7</v>
      </c>
      <c r="K2" s="24">
        <f>'[1]CSEP'!M3</f>
        <v>6</v>
      </c>
      <c r="L2" s="25">
        <f>'[1]PS'!M3</f>
        <v>7</v>
      </c>
      <c r="M2" s="26">
        <f>'[1]Tax'!R3</f>
        <v>14</v>
      </c>
      <c r="N2" s="27">
        <f>'[1]YS'!J3</f>
        <v>6</v>
      </c>
      <c r="O2" s="28">
        <f>'[1]SCOWR'!I3</f>
        <v>1</v>
      </c>
      <c r="P2" s="29">
        <f>'[1]cmte'!I3</f>
        <v>2</v>
      </c>
      <c r="Q2" s="30">
        <f>'[1]CD-HS'!O3</f>
        <v>3</v>
      </c>
      <c r="R2" s="31">
        <f>'[1]Ed-Fin'!I3</f>
        <v>2</v>
      </c>
      <c r="S2" s="26"/>
      <c r="T2" s="27">
        <f>'[1]Ed-PS'!D3</f>
        <v>1</v>
      </c>
      <c r="U2" s="32">
        <f>'[1]AA-TA'!I3</f>
        <v>2</v>
      </c>
      <c r="V2" s="33"/>
      <c r="W2" s="34"/>
      <c r="X2" s="30"/>
      <c r="Y2" s="31"/>
      <c r="Z2" s="35"/>
      <c r="AA2" s="36" t="s">
        <v>19</v>
      </c>
      <c r="AB2" s="37">
        <f>SUM(E2:Z2)</f>
        <v>85</v>
      </c>
      <c r="AC2" s="38"/>
      <c r="AD2" s="2" t="s">
        <v>23</v>
      </c>
      <c r="AE2" s="1"/>
    </row>
    <row r="3" spans="1:31" ht="15.75" thickBot="1">
      <c r="A3" s="39">
        <v>1</v>
      </c>
      <c r="B3" s="40" t="s">
        <v>25</v>
      </c>
      <c r="C3" s="41">
        <f>'[1]BOA'!Z2</f>
        <v>21</v>
      </c>
      <c r="D3" s="42">
        <f>SUM(C3)/C2</f>
        <v>0.9545454545454546</v>
      </c>
      <c r="E3" s="43"/>
      <c r="F3" s="44"/>
      <c r="G3" s="44"/>
      <c r="H3" s="44"/>
      <c r="I3" s="45">
        <f>'[1]HS'!I6</f>
        <v>5</v>
      </c>
      <c r="J3" s="46">
        <f>'[1]Leg'!M7</f>
        <v>6</v>
      </c>
      <c r="K3" s="47"/>
      <c r="L3" s="47"/>
      <c r="M3" s="48"/>
      <c r="N3" s="49">
        <f>'[1]YS'!J4</f>
        <v>6</v>
      </c>
      <c r="O3" s="50"/>
      <c r="P3" s="46">
        <v>2</v>
      </c>
      <c r="Q3" s="51">
        <f>'[1]CD-HS'!O13</f>
        <v>3</v>
      </c>
      <c r="R3" s="52"/>
      <c r="S3" s="53"/>
      <c r="T3" s="53"/>
      <c r="U3" s="44"/>
      <c r="V3" s="53"/>
      <c r="W3" s="47"/>
      <c r="X3" s="54"/>
      <c r="Y3" s="54"/>
      <c r="Z3" s="48"/>
      <c r="AA3" s="55">
        <f aca="true" t="shared" si="0" ref="AA3:AA32">SUM(E3:Z3)</f>
        <v>22</v>
      </c>
      <c r="AB3" s="56">
        <f>SUM(I2,J2,N2,P2,Q2,V2)</f>
        <v>23</v>
      </c>
      <c r="AC3" s="57">
        <f>SUM(AA3)/AB3</f>
        <v>0.9565217391304348</v>
      </c>
      <c r="AD3" s="58">
        <v>1</v>
      </c>
      <c r="AE3" s="1"/>
    </row>
    <row r="4" spans="1:31" ht="15.75" thickBot="1">
      <c r="A4" s="39">
        <v>2</v>
      </c>
      <c r="B4" s="40" t="s">
        <v>26</v>
      </c>
      <c r="C4" s="41">
        <f>'[1]BOA'!Z3</f>
        <v>20</v>
      </c>
      <c r="D4" s="42">
        <f>SUM(C4)/C2</f>
        <v>0.9090909090909091</v>
      </c>
      <c r="E4" s="50"/>
      <c r="F4" s="59"/>
      <c r="G4" s="59"/>
      <c r="H4" s="59"/>
      <c r="I4" s="60">
        <f>'[1]HS'!I7</f>
        <v>5</v>
      </c>
      <c r="J4" s="61">
        <f>'[1]Leg'!M8</f>
        <v>6</v>
      </c>
      <c r="K4" s="62"/>
      <c r="L4" s="47"/>
      <c r="M4" s="53"/>
      <c r="N4" s="44"/>
      <c r="O4" s="59"/>
      <c r="P4" s="61">
        <v>2</v>
      </c>
      <c r="Q4" s="63">
        <f>'[1]CD-HS'!O14</f>
        <v>3</v>
      </c>
      <c r="R4" s="64"/>
      <c r="S4" s="65"/>
      <c r="T4" s="66"/>
      <c r="U4" s="65"/>
      <c r="V4" s="52"/>
      <c r="W4" s="53"/>
      <c r="X4" s="53"/>
      <c r="Y4" s="53"/>
      <c r="Z4" s="44"/>
      <c r="AA4" s="67">
        <f t="shared" si="0"/>
        <v>16</v>
      </c>
      <c r="AB4" s="56">
        <f>SUM(I2,J2,P2,Q2)</f>
        <v>17</v>
      </c>
      <c r="AC4" s="68">
        <f>SUM(AA4)/AB4</f>
        <v>0.9411764705882353</v>
      </c>
      <c r="AD4" s="58">
        <v>2</v>
      </c>
      <c r="AE4" s="1"/>
    </row>
    <row r="5" spans="1:31" ht="15.75" thickBot="1">
      <c r="A5" s="39">
        <v>3</v>
      </c>
      <c r="B5" s="40" t="s">
        <v>27</v>
      </c>
      <c r="C5" s="41">
        <f>'[1]BOA'!Z4</f>
        <v>19</v>
      </c>
      <c r="D5" s="42">
        <f>SUM(C5)/C2</f>
        <v>0.8636363636363636</v>
      </c>
      <c r="E5" s="69"/>
      <c r="F5" s="70"/>
      <c r="G5" s="70"/>
      <c r="H5" s="70"/>
      <c r="I5" s="44"/>
      <c r="J5" s="44"/>
      <c r="K5" s="63">
        <f>'[1]CSEP'!M5</f>
        <v>2</v>
      </c>
      <c r="L5" s="71">
        <f>'[1]PS'!M6</f>
        <v>4</v>
      </c>
      <c r="M5" s="62"/>
      <c r="N5" s="65"/>
      <c r="O5" s="44"/>
      <c r="P5" s="61">
        <v>2</v>
      </c>
      <c r="Q5" s="43"/>
      <c r="R5" s="66"/>
      <c r="S5" s="59"/>
      <c r="T5" s="72">
        <f>'[1]Ed-PS'!I13</f>
        <v>0</v>
      </c>
      <c r="U5" s="62"/>
      <c r="V5" s="64"/>
      <c r="W5" s="65"/>
      <c r="X5" s="65"/>
      <c r="Y5" s="65"/>
      <c r="Z5" s="59"/>
      <c r="AA5" s="73">
        <f t="shared" si="0"/>
        <v>8</v>
      </c>
      <c r="AB5" s="56">
        <f>SUM(K2,L2,P2,T2)</f>
        <v>16</v>
      </c>
      <c r="AC5" s="68">
        <f aca="true" t="shared" si="1" ref="AC5:AC33">SUM(AA5)/AB5</f>
        <v>0.5</v>
      </c>
      <c r="AD5" s="58">
        <v>3</v>
      </c>
      <c r="AE5" s="1"/>
    </row>
    <row r="6" spans="1:31" ht="15.75" thickBot="1">
      <c r="A6" s="39">
        <v>4</v>
      </c>
      <c r="B6" s="40" t="s">
        <v>28</v>
      </c>
      <c r="C6" s="41">
        <f>'[1]BOA'!Z5</f>
        <v>20</v>
      </c>
      <c r="D6" s="42">
        <f>SUM(C6)/C2</f>
        <v>0.9090909090909091</v>
      </c>
      <c r="E6" s="69"/>
      <c r="F6" s="74">
        <f>'[1]CD'!L6</f>
        <v>4</v>
      </c>
      <c r="G6" s="75">
        <f>'[1]Ed'!I6</f>
        <v>2</v>
      </c>
      <c r="H6" s="76">
        <f>'[1]Fin'!Y4</f>
        <v>16</v>
      </c>
      <c r="I6" s="69"/>
      <c r="J6" s="65"/>
      <c r="K6" s="64"/>
      <c r="L6" s="44"/>
      <c r="M6" s="77">
        <f>'[1]Tax'!R6</f>
        <v>7</v>
      </c>
      <c r="N6" s="64"/>
      <c r="O6" s="70"/>
      <c r="P6" s="61">
        <v>2</v>
      </c>
      <c r="Q6" s="63">
        <f>'[1]CD-HS'!O6</f>
        <v>2</v>
      </c>
      <c r="R6" s="71">
        <f>'[1]Ed-Fin'!I4</f>
        <v>2</v>
      </c>
      <c r="S6" s="69"/>
      <c r="T6" s="72">
        <f>'[1]Ed-PS'!I6</f>
        <v>0</v>
      </c>
      <c r="U6" s="76">
        <f>'[1]AA-TA'!I9</f>
        <v>1</v>
      </c>
      <c r="V6" s="64"/>
      <c r="W6" s="65"/>
      <c r="X6" s="65"/>
      <c r="Y6" s="65"/>
      <c r="Z6" s="59"/>
      <c r="AA6" s="73">
        <f t="shared" si="0"/>
        <v>36</v>
      </c>
      <c r="AB6" s="56">
        <f>SUM(F2,G2,H2,M2,P2,Q2,R2,T2,U2)</f>
        <v>49</v>
      </c>
      <c r="AC6" s="68">
        <f t="shared" si="1"/>
        <v>0.7346938775510204</v>
      </c>
      <c r="AD6" s="58">
        <v>4</v>
      </c>
      <c r="AE6" s="1"/>
    </row>
    <row r="7" spans="1:31" ht="15.75" thickBot="1">
      <c r="A7" s="39">
        <v>5</v>
      </c>
      <c r="B7" s="40" t="s">
        <v>29</v>
      </c>
      <c r="C7" s="41">
        <f>'[1]BOA'!Z6</f>
        <v>22</v>
      </c>
      <c r="D7" s="42">
        <f>SUM(C7)/C2</f>
        <v>1</v>
      </c>
      <c r="E7" s="78"/>
      <c r="F7" s="44"/>
      <c r="G7" s="44"/>
      <c r="H7" s="76">
        <f>'[1]Fin'!Y6</f>
        <v>17</v>
      </c>
      <c r="I7" s="78"/>
      <c r="J7" s="65"/>
      <c r="K7" s="64"/>
      <c r="L7" s="66"/>
      <c r="M7" s="53"/>
      <c r="N7" s="70"/>
      <c r="O7" s="79">
        <f>'[1]SCOWR'!I6</f>
        <v>1</v>
      </c>
      <c r="P7" s="61">
        <v>2</v>
      </c>
      <c r="Q7" s="43"/>
      <c r="R7" s="71">
        <f>'[1]Ed-Fin'!I6</f>
        <v>2</v>
      </c>
      <c r="S7" s="64"/>
      <c r="T7" s="53"/>
      <c r="U7" s="53"/>
      <c r="V7" s="64"/>
      <c r="W7" s="65"/>
      <c r="X7" s="65"/>
      <c r="Y7" s="65"/>
      <c r="Z7" s="59"/>
      <c r="AA7" s="73">
        <f t="shared" si="0"/>
        <v>22</v>
      </c>
      <c r="AB7" s="56">
        <f>SUM(H2,O2,P2,R2)</f>
        <v>22</v>
      </c>
      <c r="AC7" s="68">
        <f t="shared" si="1"/>
        <v>1</v>
      </c>
      <c r="AD7" s="58">
        <v>5</v>
      </c>
      <c r="AE7" s="1"/>
    </row>
    <row r="8" spans="1:31" ht="15.75" thickBot="1">
      <c r="A8" s="39">
        <v>6</v>
      </c>
      <c r="B8" s="40" t="s">
        <v>30</v>
      </c>
      <c r="C8" s="41">
        <f>'[1]BOA'!Z7</f>
        <v>22</v>
      </c>
      <c r="D8" s="42">
        <f>SUM(C8)/C2</f>
        <v>1</v>
      </c>
      <c r="E8" s="69"/>
      <c r="F8" s="59"/>
      <c r="G8" s="70"/>
      <c r="H8" s="48"/>
      <c r="I8" s="74">
        <f>'[1]HS'!I5</f>
        <v>3</v>
      </c>
      <c r="J8" s="64"/>
      <c r="K8" s="69"/>
      <c r="L8" s="66"/>
      <c r="M8" s="69"/>
      <c r="N8" s="59"/>
      <c r="O8" s="79">
        <f>'[1]SCOWR'!I4</f>
        <v>1</v>
      </c>
      <c r="P8" s="61">
        <v>2</v>
      </c>
      <c r="Q8" s="63">
        <f>'[1]CD-HS'!O12</f>
        <v>3</v>
      </c>
      <c r="R8" s="47"/>
      <c r="S8" s="65"/>
      <c r="T8" s="66"/>
      <c r="U8" s="65"/>
      <c r="V8" s="64"/>
      <c r="W8" s="65"/>
      <c r="X8" s="65"/>
      <c r="Y8" s="65"/>
      <c r="Z8" s="59"/>
      <c r="AA8" s="73">
        <f t="shared" si="0"/>
        <v>9</v>
      </c>
      <c r="AB8" s="56">
        <f>SUM(I8,O8,P8,Q8)</f>
        <v>9</v>
      </c>
      <c r="AC8" s="68">
        <f t="shared" si="1"/>
        <v>1</v>
      </c>
      <c r="AD8" s="58">
        <v>6</v>
      </c>
      <c r="AE8" s="1"/>
    </row>
    <row r="9" spans="1:31" ht="15.75" thickBot="1">
      <c r="A9" s="39">
        <v>7</v>
      </c>
      <c r="B9" s="40" t="s">
        <v>31</v>
      </c>
      <c r="C9" s="41">
        <f>'[1]BOA'!Z8</f>
        <v>22</v>
      </c>
      <c r="D9" s="42">
        <f>SUM(C9)/C2</f>
        <v>1</v>
      </c>
      <c r="E9" s="43"/>
      <c r="F9" s="59"/>
      <c r="G9" s="75">
        <f>'[1]Ed'!I7</f>
        <v>4</v>
      </c>
      <c r="H9" s="76">
        <f>'[1]Fin'!Y11</f>
        <v>15</v>
      </c>
      <c r="I9" s="50"/>
      <c r="J9" s="65"/>
      <c r="K9" s="69"/>
      <c r="L9" s="71">
        <f>'[1]PS'!M8</f>
        <v>7</v>
      </c>
      <c r="M9" s="78"/>
      <c r="N9" s="65"/>
      <c r="O9" s="44"/>
      <c r="P9" s="61">
        <v>2</v>
      </c>
      <c r="Q9" s="50"/>
      <c r="R9" s="71">
        <f>'[1]Ed-Fin'!I11</f>
        <v>2</v>
      </c>
      <c r="S9" s="69"/>
      <c r="T9" s="72">
        <f>'[1]Ed-PS'!I7</f>
        <v>1</v>
      </c>
      <c r="U9" s="62"/>
      <c r="V9" s="64"/>
      <c r="W9" s="65"/>
      <c r="X9" s="65"/>
      <c r="Y9" s="65"/>
      <c r="Z9" s="59"/>
      <c r="AA9" s="73">
        <f t="shared" si="0"/>
        <v>31</v>
      </c>
      <c r="AB9" s="56">
        <f>SUM(G2,H2,L2,P2,R2,T2)</f>
        <v>33</v>
      </c>
      <c r="AC9" s="68">
        <f>SUM(AA9)/AB9</f>
        <v>0.9393939393939394</v>
      </c>
      <c r="AD9" s="58">
        <v>7</v>
      </c>
      <c r="AE9" s="1"/>
    </row>
    <row r="10" spans="1:31" ht="15.75" thickBot="1">
      <c r="A10" s="39">
        <v>8</v>
      </c>
      <c r="B10" s="40" t="s">
        <v>32</v>
      </c>
      <c r="C10" s="41">
        <f>'[1]BOA'!Z9</f>
        <v>22</v>
      </c>
      <c r="D10" s="42">
        <f>SUM(C10)/C2</f>
        <v>1</v>
      </c>
      <c r="E10" s="77">
        <f>'[1]AA'!I7</f>
        <v>3</v>
      </c>
      <c r="F10" s="69"/>
      <c r="G10" s="44"/>
      <c r="H10" s="48"/>
      <c r="I10" s="59"/>
      <c r="J10" s="66"/>
      <c r="K10" s="78"/>
      <c r="L10" s="44"/>
      <c r="M10" s="80">
        <f>'[1]Tax'!R4</f>
        <v>14</v>
      </c>
      <c r="N10" s="65"/>
      <c r="O10" s="43"/>
      <c r="P10" s="61">
        <v>2</v>
      </c>
      <c r="Q10" s="69"/>
      <c r="R10" s="54"/>
      <c r="S10" s="65"/>
      <c r="T10" s="44"/>
      <c r="U10" s="76">
        <f>'[1]AA-TA'!I4</f>
        <v>2</v>
      </c>
      <c r="V10" s="64"/>
      <c r="W10" s="65"/>
      <c r="X10" s="65"/>
      <c r="Y10" s="65"/>
      <c r="Z10" s="59"/>
      <c r="AA10" s="73">
        <f t="shared" si="0"/>
        <v>21</v>
      </c>
      <c r="AB10" s="56">
        <f>SUM(E10,M10,P10,U10)</f>
        <v>21</v>
      </c>
      <c r="AC10" s="68">
        <f t="shared" si="1"/>
        <v>1</v>
      </c>
      <c r="AD10" s="58">
        <v>8</v>
      </c>
      <c r="AE10" s="1"/>
    </row>
    <row r="11" spans="1:31" ht="15.75" thickBot="1">
      <c r="A11" s="39">
        <v>9</v>
      </c>
      <c r="B11" s="40" t="s">
        <v>33</v>
      </c>
      <c r="C11" s="41">
        <f>'[1]BOA'!Z10</f>
        <v>22</v>
      </c>
      <c r="D11" s="42">
        <f>SUM(C11)/C2</f>
        <v>1</v>
      </c>
      <c r="E11" s="50"/>
      <c r="F11" s="59"/>
      <c r="G11" s="59"/>
      <c r="H11" s="76">
        <f>'[1]Fin'!Y12</f>
        <v>16</v>
      </c>
      <c r="I11" s="69"/>
      <c r="J11" s="61">
        <f>'[1]Leg'!M4</f>
        <v>7</v>
      </c>
      <c r="K11" s="62"/>
      <c r="L11" s="52"/>
      <c r="M11" s="44"/>
      <c r="N11" s="59"/>
      <c r="O11" s="79">
        <f>'[1]SCOWR'!I10</f>
        <v>1</v>
      </c>
      <c r="P11" s="61">
        <v>2</v>
      </c>
      <c r="Q11" s="69"/>
      <c r="R11" s="71">
        <f>'[1]Ed-Fin'!I12</f>
        <v>1</v>
      </c>
      <c r="S11" s="64"/>
      <c r="T11" s="65"/>
      <c r="U11" s="53"/>
      <c r="V11" s="64"/>
      <c r="W11" s="65"/>
      <c r="X11" s="65"/>
      <c r="Y11" s="65"/>
      <c r="Z11" s="59"/>
      <c r="AA11" s="73">
        <f t="shared" si="0"/>
        <v>27</v>
      </c>
      <c r="AB11" s="56">
        <f>SUM(H2,J2,O2,P2,R2)</f>
        <v>29</v>
      </c>
      <c r="AC11" s="68">
        <f t="shared" si="1"/>
        <v>0.9310344827586207</v>
      </c>
      <c r="AD11" s="58">
        <v>9</v>
      </c>
      <c r="AE11" s="1"/>
    </row>
    <row r="12" spans="1:31" ht="15.75" thickBot="1">
      <c r="A12" s="39">
        <v>10</v>
      </c>
      <c r="B12" s="40" t="s">
        <v>34</v>
      </c>
      <c r="C12" s="41">
        <f>'[1]BOA'!Z11</f>
        <v>22</v>
      </c>
      <c r="D12" s="42">
        <f>SUM(C12)/C2</f>
        <v>1</v>
      </c>
      <c r="E12" s="69"/>
      <c r="F12" s="59"/>
      <c r="G12" s="59"/>
      <c r="H12" s="76">
        <f>'[1]Fin'!Y9</f>
        <v>17</v>
      </c>
      <c r="I12" s="78"/>
      <c r="J12" s="61">
        <f>'[1]Leg'!M6</f>
        <v>6</v>
      </c>
      <c r="K12" s="63">
        <f>'[1]CSEP'!M4</f>
        <v>6</v>
      </c>
      <c r="L12" s="62"/>
      <c r="M12" s="59"/>
      <c r="N12" s="65"/>
      <c r="O12" s="50"/>
      <c r="P12" s="61">
        <v>2</v>
      </c>
      <c r="Q12" s="78"/>
      <c r="R12" s="71">
        <f>'[1]Ed-Fin'!I9</f>
        <v>0</v>
      </c>
      <c r="S12" s="64"/>
      <c r="T12" s="66"/>
      <c r="U12" s="65"/>
      <c r="V12" s="64"/>
      <c r="W12" s="65"/>
      <c r="X12" s="65"/>
      <c r="Y12" s="65"/>
      <c r="Z12" s="59"/>
      <c r="AA12" s="73">
        <f t="shared" si="0"/>
        <v>31</v>
      </c>
      <c r="AB12" s="56">
        <f>SUM(H2,J2,K2,P2,R2)</f>
        <v>34</v>
      </c>
      <c r="AC12" s="68">
        <f t="shared" si="1"/>
        <v>0.9117647058823529</v>
      </c>
      <c r="AD12" s="58">
        <v>10</v>
      </c>
      <c r="AE12" s="1"/>
    </row>
    <row r="13" spans="1:31" ht="15.75" thickBot="1">
      <c r="A13" s="39">
        <v>11</v>
      </c>
      <c r="B13" s="81" t="s">
        <v>35</v>
      </c>
      <c r="C13" s="82">
        <f>'[1]BOA'!Z12</f>
        <v>20</v>
      </c>
      <c r="D13" s="83">
        <f>SUM(C13)/C2</f>
        <v>0.9090909090909091</v>
      </c>
      <c r="E13" s="78"/>
      <c r="F13" s="70"/>
      <c r="G13" s="59"/>
      <c r="H13" s="44"/>
      <c r="I13" s="74">
        <f>'[1]HS'!I8</f>
        <v>4</v>
      </c>
      <c r="J13" s="47"/>
      <c r="K13" s="50"/>
      <c r="L13" s="71">
        <f>'[1]PS'!M9</f>
        <v>7</v>
      </c>
      <c r="M13" s="69"/>
      <c r="N13" s="65"/>
      <c r="O13" s="69"/>
      <c r="P13" s="61">
        <v>1</v>
      </c>
      <c r="Q13" s="63">
        <f>'[1]CD-HS'!O15</f>
        <v>3</v>
      </c>
      <c r="R13" s="52"/>
      <c r="S13" s="59"/>
      <c r="T13" s="72">
        <f>'[1]Ed-PS'!I15</f>
        <v>1</v>
      </c>
      <c r="U13" s="62"/>
      <c r="V13" s="64"/>
      <c r="W13" s="65"/>
      <c r="X13" s="65"/>
      <c r="Y13" s="65"/>
      <c r="Z13" s="59"/>
      <c r="AA13" s="73">
        <f t="shared" si="0"/>
        <v>16</v>
      </c>
      <c r="AB13" s="56">
        <f>SUM(I2,L2,P2,Q2,T2)</f>
        <v>18</v>
      </c>
      <c r="AC13" s="68">
        <f t="shared" si="1"/>
        <v>0.8888888888888888</v>
      </c>
      <c r="AD13" s="39">
        <v>11</v>
      </c>
      <c r="AE13" s="1"/>
    </row>
    <row r="14" spans="1:31" ht="15.75" thickBot="1">
      <c r="A14" s="39">
        <v>12</v>
      </c>
      <c r="B14" s="40" t="s">
        <v>36</v>
      </c>
      <c r="C14" s="41">
        <f>'[1]BOA'!Z13</f>
        <v>21</v>
      </c>
      <c r="D14" s="42">
        <f>SUM(C14)/C2</f>
        <v>0.9545454545454546</v>
      </c>
      <c r="E14" s="77">
        <f>'[1]AA'!I5</f>
        <v>2</v>
      </c>
      <c r="F14" s="74">
        <f>'[1]CD'!L8</f>
        <v>4</v>
      </c>
      <c r="G14" s="78"/>
      <c r="H14" s="59"/>
      <c r="I14" s="44"/>
      <c r="J14" s="61">
        <f>'[1]Leg'!M9</f>
        <v>3</v>
      </c>
      <c r="K14" s="62"/>
      <c r="L14" s="54"/>
      <c r="M14" s="59"/>
      <c r="N14" s="65"/>
      <c r="O14" s="78"/>
      <c r="P14" s="61">
        <v>2</v>
      </c>
      <c r="Q14" s="63">
        <f>'[1]CD-HS'!O8</f>
        <v>2</v>
      </c>
      <c r="R14" s="62"/>
      <c r="S14" s="65"/>
      <c r="T14" s="48"/>
      <c r="U14" s="76">
        <f>'[1]AA-TA'!I12</f>
        <v>0</v>
      </c>
      <c r="V14" s="64"/>
      <c r="W14" s="65"/>
      <c r="X14" s="65"/>
      <c r="Y14" s="65"/>
      <c r="Z14" s="59"/>
      <c r="AA14" s="73">
        <f t="shared" si="0"/>
        <v>13</v>
      </c>
      <c r="AB14" s="56">
        <f>SUM(E2,F2,J2,P2,Q2,U2)</f>
        <v>22</v>
      </c>
      <c r="AC14" s="68">
        <f t="shared" si="1"/>
        <v>0.5909090909090909</v>
      </c>
      <c r="AD14" s="58">
        <v>12</v>
      </c>
      <c r="AE14" s="1"/>
    </row>
    <row r="15" spans="1:31" ht="15.75" thickBot="1">
      <c r="A15" s="39">
        <v>13</v>
      </c>
      <c r="B15" s="40" t="s">
        <v>37</v>
      </c>
      <c r="C15" s="41">
        <f>'[1]BOA'!Z14</f>
        <v>20</v>
      </c>
      <c r="D15" s="42">
        <f>SUM(C15)/C2</f>
        <v>0.9090909090909091</v>
      </c>
      <c r="E15" s="77">
        <f>'[1]AA'!I9</f>
        <v>3</v>
      </c>
      <c r="F15" s="50"/>
      <c r="G15" s="75">
        <f>'[1]Ed'!I8</f>
        <v>4</v>
      </c>
      <c r="H15" s="59"/>
      <c r="I15" s="70"/>
      <c r="J15" s="44"/>
      <c r="K15" s="63">
        <f>'[1]CSEP'!M6</f>
        <v>5</v>
      </c>
      <c r="L15" s="64"/>
      <c r="M15" s="69"/>
      <c r="N15" s="65"/>
      <c r="O15" s="59"/>
      <c r="P15" s="61">
        <v>2</v>
      </c>
      <c r="Q15" s="84"/>
      <c r="R15" s="71">
        <f>'[1]Ed-Fin'!I16</f>
        <v>2</v>
      </c>
      <c r="S15" s="69"/>
      <c r="T15" s="75">
        <f>'[1]Ed-PS'!I8</f>
        <v>1</v>
      </c>
      <c r="U15" s="85">
        <f>'[1]AA-TA'!I13</f>
        <v>1</v>
      </c>
      <c r="V15" s="64"/>
      <c r="W15" s="65"/>
      <c r="X15" s="65"/>
      <c r="Y15" s="65"/>
      <c r="Z15" s="59"/>
      <c r="AA15" s="73">
        <f t="shared" si="0"/>
        <v>18</v>
      </c>
      <c r="AB15" s="56">
        <f>SUM(E2,G2,K2,P2,R2,T2,U2)</f>
        <v>21</v>
      </c>
      <c r="AC15" s="68">
        <f t="shared" si="1"/>
        <v>0.8571428571428571</v>
      </c>
      <c r="AD15" s="58">
        <v>13</v>
      </c>
      <c r="AE15" s="1"/>
    </row>
    <row r="16" spans="1:31" ht="15.75" thickBot="1">
      <c r="A16" s="39">
        <v>14</v>
      </c>
      <c r="B16" s="40" t="s">
        <v>38</v>
      </c>
      <c r="C16" s="41">
        <f>'[1]BOA'!Z15</f>
        <v>18</v>
      </c>
      <c r="D16" s="42">
        <f>SUM(C16)/SUM(C2-4)</f>
        <v>1</v>
      </c>
      <c r="E16" s="50"/>
      <c r="F16" s="59"/>
      <c r="G16" s="44"/>
      <c r="H16" s="70"/>
      <c r="I16" s="74">
        <f>'[1]HS'!I10</f>
        <v>3</v>
      </c>
      <c r="J16" s="64"/>
      <c r="K16" s="43"/>
      <c r="L16" s="54"/>
      <c r="M16" s="78"/>
      <c r="N16" s="66"/>
      <c r="O16" s="50"/>
      <c r="P16" s="61">
        <v>2</v>
      </c>
      <c r="Q16" s="63">
        <f>'[1]CD-HS'!O16</f>
        <v>2</v>
      </c>
      <c r="R16" s="47"/>
      <c r="S16" s="59"/>
      <c r="T16" s="54"/>
      <c r="U16" s="47"/>
      <c r="V16" s="64"/>
      <c r="W16" s="65"/>
      <c r="X16" s="65"/>
      <c r="Y16" s="65"/>
      <c r="Z16" s="59"/>
      <c r="AA16" s="73">
        <f t="shared" si="0"/>
        <v>7</v>
      </c>
      <c r="AB16" s="56">
        <f>SUM(I2-1,P2,Q2)</f>
        <v>9</v>
      </c>
      <c r="AC16" s="68">
        <f t="shared" si="1"/>
        <v>0.7777777777777778</v>
      </c>
      <c r="AD16" s="58">
        <v>14</v>
      </c>
      <c r="AE16" s="1"/>
    </row>
    <row r="17" spans="1:31" ht="15.75" thickBot="1">
      <c r="A17" s="39">
        <v>15</v>
      </c>
      <c r="B17" s="40" t="s">
        <v>39</v>
      </c>
      <c r="C17" s="41">
        <f>'[1]BOA'!Z16</f>
        <v>17</v>
      </c>
      <c r="D17" s="42">
        <f>SUM(C17)/C2</f>
        <v>0.7727272727272727</v>
      </c>
      <c r="E17" s="69"/>
      <c r="F17" s="70"/>
      <c r="G17" s="70"/>
      <c r="H17" s="76">
        <f>'[1]Fin'!Y10</f>
        <v>13</v>
      </c>
      <c r="I17" s="50"/>
      <c r="J17" s="65"/>
      <c r="K17" s="69"/>
      <c r="L17" s="71">
        <f>'[1]PS'!M7</f>
        <v>6</v>
      </c>
      <c r="M17" s="80">
        <f>'[1]Tax'!R5</f>
        <v>11</v>
      </c>
      <c r="N17" s="72">
        <f>'[1]YS'!J7</f>
        <v>4</v>
      </c>
      <c r="O17" s="78"/>
      <c r="P17" s="61">
        <v>2</v>
      </c>
      <c r="Q17" s="86"/>
      <c r="R17" s="71">
        <f>'[1]Ed-Fin'!I10</f>
        <v>1</v>
      </c>
      <c r="S17" s="69"/>
      <c r="T17" s="72">
        <f>'[1]Ed-PS'!I14</f>
        <v>1</v>
      </c>
      <c r="U17" s="76">
        <f>'[1]AA-TA'!I5</f>
        <v>1</v>
      </c>
      <c r="V17" s="64"/>
      <c r="W17" s="65"/>
      <c r="X17" s="65"/>
      <c r="Y17" s="65"/>
      <c r="Z17" s="59"/>
      <c r="AA17" s="73">
        <f t="shared" si="0"/>
        <v>39</v>
      </c>
      <c r="AB17" s="56">
        <f>SUM(H2,L2,M2,N2,P2,R2,T2,U2)</f>
        <v>51</v>
      </c>
      <c r="AC17" s="68">
        <f t="shared" si="1"/>
        <v>0.7647058823529411</v>
      </c>
      <c r="AD17" s="58">
        <v>15</v>
      </c>
      <c r="AE17" s="1"/>
    </row>
    <row r="18" spans="1:31" ht="15.75" thickBot="1">
      <c r="A18" s="39">
        <v>16</v>
      </c>
      <c r="B18" s="40" t="s">
        <v>40</v>
      </c>
      <c r="C18" s="41">
        <f>'[1]BOA'!Z17</f>
        <v>20</v>
      </c>
      <c r="D18" s="42">
        <f>SUM(C18)/C2</f>
        <v>0.9090909090909091</v>
      </c>
      <c r="E18" s="78"/>
      <c r="F18" s="74">
        <f>'[1]CD'!L7</f>
        <v>4</v>
      </c>
      <c r="G18" s="75">
        <f>'[1]Ed'!I5</f>
        <v>3</v>
      </c>
      <c r="H18" s="76">
        <f>'[1]Fin'!Y8</f>
        <v>14</v>
      </c>
      <c r="I18" s="69"/>
      <c r="J18" s="65"/>
      <c r="K18" s="52"/>
      <c r="L18" s="43"/>
      <c r="M18" s="44"/>
      <c r="N18" s="44"/>
      <c r="O18" s="79">
        <f>'[1]SCOWR'!I9</f>
        <v>1</v>
      </c>
      <c r="P18" s="61">
        <v>2</v>
      </c>
      <c r="Q18" s="63">
        <f>'[1]CD-HS'!O7</f>
        <v>3</v>
      </c>
      <c r="R18" s="71">
        <f>'[1]Ed-Fin'!I8</f>
        <v>2</v>
      </c>
      <c r="S18" s="69"/>
      <c r="T18" s="72">
        <f>'[1]Ed-PS'!I5</f>
        <v>1</v>
      </c>
      <c r="U18" s="52"/>
      <c r="V18" s="64"/>
      <c r="W18" s="65"/>
      <c r="X18" s="65"/>
      <c r="Y18" s="65"/>
      <c r="Z18" s="59"/>
      <c r="AA18" s="73">
        <f t="shared" si="0"/>
        <v>30</v>
      </c>
      <c r="AB18" s="56">
        <f>SUM(F2,G2,H2,O2,P2,Q2,R2,T2,)</f>
        <v>34</v>
      </c>
      <c r="AC18" s="68">
        <f t="shared" si="1"/>
        <v>0.8823529411764706</v>
      </c>
      <c r="AD18" s="58">
        <v>16</v>
      </c>
      <c r="AE18" s="1"/>
    </row>
    <row r="19" spans="1:31" ht="15.75" thickBot="1">
      <c r="A19" s="39">
        <v>17</v>
      </c>
      <c r="B19" s="40" t="s">
        <v>41</v>
      </c>
      <c r="C19" s="41">
        <f>'[1]BOA'!Z18</f>
        <v>22</v>
      </c>
      <c r="D19" s="42">
        <f>SUM(C19)/C2</f>
        <v>1</v>
      </c>
      <c r="E19" s="69"/>
      <c r="F19" s="44"/>
      <c r="G19" s="48"/>
      <c r="H19" s="76">
        <f>'[1]Fin'!Y7</f>
        <v>16</v>
      </c>
      <c r="I19" s="69"/>
      <c r="J19" s="65"/>
      <c r="K19" s="43"/>
      <c r="L19" s="71">
        <f>'[1]PS'!M5</f>
        <v>7</v>
      </c>
      <c r="M19" s="43"/>
      <c r="N19" s="59"/>
      <c r="O19" s="87">
        <f>'[1]SCOWR'!I8</f>
        <v>1</v>
      </c>
      <c r="P19" s="61">
        <v>2</v>
      </c>
      <c r="Q19" s="50"/>
      <c r="R19" s="71">
        <f>'[1]Ed-Fin'!I7</f>
        <v>2</v>
      </c>
      <c r="S19" s="69"/>
      <c r="T19" s="72">
        <f>'[1]Ed-PS'!I12</f>
        <v>1</v>
      </c>
      <c r="U19" s="62"/>
      <c r="V19" s="64"/>
      <c r="W19" s="65"/>
      <c r="X19" s="65"/>
      <c r="Y19" s="65"/>
      <c r="Z19" s="59"/>
      <c r="AA19" s="73">
        <f t="shared" si="0"/>
        <v>29</v>
      </c>
      <c r="AB19" s="56">
        <f>SUM(H2,L2,O2,P2,R2,T2)</f>
        <v>30</v>
      </c>
      <c r="AC19" s="68">
        <f t="shared" si="1"/>
        <v>0.9666666666666667</v>
      </c>
      <c r="AD19" s="58">
        <v>17</v>
      </c>
      <c r="AE19" s="1"/>
    </row>
    <row r="20" spans="1:31" ht="15.75" thickBot="1">
      <c r="A20" s="39">
        <v>18</v>
      </c>
      <c r="B20" s="40" t="s">
        <v>42</v>
      </c>
      <c r="C20" s="41">
        <f>'[1]BOA'!Z19</f>
        <v>22</v>
      </c>
      <c r="D20" s="42">
        <f>SUM(C20)/C2</f>
        <v>1</v>
      </c>
      <c r="E20" s="78"/>
      <c r="F20" s="59"/>
      <c r="G20" s="75">
        <f>'[1]Ed'!I9</f>
        <v>4</v>
      </c>
      <c r="H20" s="44"/>
      <c r="I20" s="59"/>
      <c r="J20" s="59"/>
      <c r="K20" s="63">
        <f>'[1]CSEP'!M7</f>
        <v>5</v>
      </c>
      <c r="L20" s="50"/>
      <c r="M20" s="80">
        <f>'[1]Tax'!R8</f>
        <v>12</v>
      </c>
      <c r="N20" s="66"/>
      <c r="O20" s="43"/>
      <c r="P20" s="61">
        <v>1</v>
      </c>
      <c r="Q20" s="69"/>
      <c r="R20" s="71">
        <f>'[1]Ed-Fin'!I17</f>
        <v>2</v>
      </c>
      <c r="S20" s="69"/>
      <c r="T20" s="72">
        <f>'[1]Ed-PS'!I9</f>
        <v>1</v>
      </c>
      <c r="U20" s="76">
        <f>'[1]AA-TA'!I7</f>
        <v>2</v>
      </c>
      <c r="V20" s="64"/>
      <c r="W20" s="65"/>
      <c r="X20" s="65"/>
      <c r="Y20" s="65"/>
      <c r="Z20" s="59"/>
      <c r="AA20" s="73">
        <f t="shared" si="0"/>
        <v>27</v>
      </c>
      <c r="AB20" s="56">
        <f>SUM(G2,K2,M2,P2,R2,T2,U2)</f>
        <v>31</v>
      </c>
      <c r="AC20" s="68">
        <f t="shared" si="1"/>
        <v>0.8709677419354839</v>
      </c>
      <c r="AD20" s="58">
        <v>18</v>
      </c>
      <c r="AE20" s="1"/>
    </row>
    <row r="21" spans="1:31" ht="15.75" thickBot="1">
      <c r="A21" s="39">
        <v>19</v>
      </c>
      <c r="B21" s="40" t="s">
        <v>43</v>
      </c>
      <c r="C21" s="41">
        <f>'[1]BOA'!Z20</f>
        <v>12</v>
      </c>
      <c r="D21" s="42">
        <f>SUM(C21)/C2</f>
        <v>0.5454545454545454</v>
      </c>
      <c r="E21" s="77">
        <f>'[1]AA'!I6</f>
        <v>0</v>
      </c>
      <c r="F21" s="69"/>
      <c r="G21" s="75">
        <f>'[1]Ed'!I4</f>
        <v>3</v>
      </c>
      <c r="H21" s="70"/>
      <c r="I21" s="59"/>
      <c r="J21" s="65"/>
      <c r="K21" s="52"/>
      <c r="L21" s="53"/>
      <c r="M21" s="44"/>
      <c r="N21" s="72">
        <f>'[1]YS'!J6</f>
        <v>4</v>
      </c>
      <c r="O21" s="88">
        <f>'[1]SCOWR'!I7</f>
        <v>0</v>
      </c>
      <c r="P21" s="61">
        <v>1</v>
      </c>
      <c r="Q21" s="69"/>
      <c r="R21" s="71">
        <f>'[1]Ed-Fin'!I15</f>
        <v>0</v>
      </c>
      <c r="S21" s="69"/>
      <c r="T21" s="72">
        <f>'[1]Ed-PS'!I4</f>
        <v>1</v>
      </c>
      <c r="U21" s="47"/>
      <c r="V21" s="64"/>
      <c r="W21" s="65"/>
      <c r="X21" s="65"/>
      <c r="Y21" s="65"/>
      <c r="Z21" s="59"/>
      <c r="AA21" s="73">
        <f t="shared" si="0"/>
        <v>9</v>
      </c>
      <c r="AB21" s="56">
        <f>SUM(E2,G2,N2,O2,P2,R2,T2)</f>
        <v>20</v>
      </c>
      <c r="AC21" s="68">
        <f t="shared" si="1"/>
        <v>0.45</v>
      </c>
      <c r="AD21" s="58">
        <v>19</v>
      </c>
      <c r="AE21" s="1"/>
    </row>
    <row r="22" spans="1:31" ht="15.75" thickBot="1">
      <c r="A22" s="39">
        <v>20</v>
      </c>
      <c r="B22" s="40" t="s">
        <v>44</v>
      </c>
      <c r="C22" s="41">
        <f>'[1]BOA'!Z21</f>
        <v>18</v>
      </c>
      <c r="D22" s="42">
        <f>SUM(C22)/C2</f>
        <v>0.8181818181818182</v>
      </c>
      <c r="E22" s="77">
        <f>'[1]AA'!I4</f>
        <v>3</v>
      </c>
      <c r="F22" s="78"/>
      <c r="G22" s="44"/>
      <c r="H22" s="76">
        <f>'[1]Fin'!Y13</f>
        <v>15</v>
      </c>
      <c r="I22" s="69"/>
      <c r="J22" s="65"/>
      <c r="K22" s="64"/>
      <c r="L22" s="66"/>
      <c r="M22" s="70"/>
      <c r="N22" s="53"/>
      <c r="O22" s="43"/>
      <c r="P22" s="61">
        <v>2</v>
      </c>
      <c r="Q22" s="43"/>
      <c r="R22" s="71">
        <f>'[1]Ed-Fin'!I13</f>
        <v>0</v>
      </c>
      <c r="S22" s="64"/>
      <c r="T22" s="48"/>
      <c r="U22" s="89">
        <f>'[1]AA-TA'!I14</f>
        <v>2</v>
      </c>
      <c r="V22" s="64"/>
      <c r="W22" s="65"/>
      <c r="X22" s="65"/>
      <c r="Y22" s="65"/>
      <c r="Z22" s="59"/>
      <c r="AA22" s="73">
        <f t="shared" si="0"/>
        <v>22</v>
      </c>
      <c r="AB22" s="56">
        <f>SUM(E2,H2,P2,R2,U2)</f>
        <v>27</v>
      </c>
      <c r="AC22" s="68">
        <f t="shared" si="1"/>
        <v>0.8148148148148148</v>
      </c>
      <c r="AD22" s="58">
        <v>20</v>
      </c>
      <c r="AE22" s="1"/>
    </row>
    <row r="23" spans="1:31" ht="15.75" thickBot="1">
      <c r="A23" s="39">
        <v>21</v>
      </c>
      <c r="B23" s="40" t="s">
        <v>45</v>
      </c>
      <c r="C23" s="41">
        <f>'[1]BOA'!Z22</f>
        <v>21</v>
      </c>
      <c r="D23" s="42">
        <f>SUM(C23)/C2</f>
        <v>0.9545454545454546</v>
      </c>
      <c r="E23" s="50"/>
      <c r="F23" s="74">
        <f>'[1]CD'!L4</f>
        <v>4</v>
      </c>
      <c r="G23" s="69"/>
      <c r="H23" s="48"/>
      <c r="I23" s="59"/>
      <c r="J23" s="66"/>
      <c r="K23" s="78"/>
      <c r="L23" s="71">
        <f>'[1]PS'!M10</f>
        <v>5</v>
      </c>
      <c r="M23" s="80">
        <f>'[1]Tax'!R9</f>
        <v>14</v>
      </c>
      <c r="N23" s="59"/>
      <c r="O23" s="79">
        <f>'[1]SCOWR'!I11</f>
        <v>1</v>
      </c>
      <c r="P23" s="90">
        <v>2</v>
      </c>
      <c r="Q23" s="63">
        <f>'[1]CD-HS'!O4</f>
        <v>3</v>
      </c>
      <c r="R23" s="47"/>
      <c r="S23" s="59"/>
      <c r="T23" s="75">
        <f>'[1]Ed-PS'!I16</f>
        <v>0</v>
      </c>
      <c r="U23" s="76">
        <f>'[1]AA-TA'!I8</f>
        <v>2</v>
      </c>
      <c r="V23" s="64"/>
      <c r="W23" s="65"/>
      <c r="X23" s="65"/>
      <c r="Y23" s="65"/>
      <c r="Z23" s="59"/>
      <c r="AA23" s="73">
        <f t="shared" si="0"/>
        <v>31</v>
      </c>
      <c r="AB23" s="56">
        <f>SUM(F2,L2,M2,O2,P2,Q2,T2,U2)</f>
        <v>34</v>
      </c>
      <c r="AC23" s="68">
        <f t="shared" si="1"/>
        <v>0.9117647058823529</v>
      </c>
      <c r="AD23" s="58">
        <v>21</v>
      </c>
      <c r="AE23" s="1"/>
    </row>
    <row r="24" spans="1:31" ht="15.75" thickBot="1">
      <c r="A24" s="39">
        <v>22</v>
      </c>
      <c r="B24" s="40" t="s">
        <v>46</v>
      </c>
      <c r="C24" s="41">
        <f>'[1]BOA'!Z23</f>
        <v>21</v>
      </c>
      <c r="D24" s="42">
        <f>SUM(C24)/C2</f>
        <v>0.9545454545454546</v>
      </c>
      <c r="E24" s="78"/>
      <c r="F24" s="44"/>
      <c r="G24" s="59"/>
      <c r="H24" s="76">
        <f>'[1]Fin'!Y14</f>
        <v>16</v>
      </c>
      <c r="I24" s="69"/>
      <c r="J24" s="61">
        <f>'[1]Leg'!M5</f>
        <v>6</v>
      </c>
      <c r="K24" s="91">
        <f>'[1]CSEP'!M8</f>
        <v>5</v>
      </c>
      <c r="L24" s="50"/>
      <c r="M24" s="44"/>
      <c r="N24" s="66"/>
      <c r="O24" s="43"/>
      <c r="P24" s="61">
        <v>2</v>
      </c>
      <c r="Q24" s="50"/>
      <c r="R24" s="71">
        <f>'[1]Ed-Fin'!I14</f>
        <v>2</v>
      </c>
      <c r="S24" s="64"/>
      <c r="T24" s="53"/>
      <c r="U24" s="53"/>
      <c r="V24" s="64"/>
      <c r="W24" s="65"/>
      <c r="X24" s="65"/>
      <c r="Y24" s="65"/>
      <c r="Z24" s="59"/>
      <c r="AA24" s="73">
        <f t="shared" si="0"/>
        <v>31</v>
      </c>
      <c r="AB24" s="56">
        <f>SUM(H2,J2,K2,P2,R2)</f>
        <v>34</v>
      </c>
      <c r="AC24" s="68">
        <f>SUM(AA24)/AB24</f>
        <v>0.9117647058823529</v>
      </c>
      <c r="AD24" s="58">
        <v>22</v>
      </c>
      <c r="AE24" s="1"/>
    </row>
    <row r="25" spans="1:31" ht="15.75" thickBot="1">
      <c r="A25" s="39">
        <v>23</v>
      </c>
      <c r="B25" s="40" t="s">
        <v>47</v>
      </c>
      <c r="C25" s="41">
        <f>'[1]BOA'!Z24</f>
        <v>22</v>
      </c>
      <c r="D25" s="42">
        <f>SUM(C25)/C2</f>
        <v>1</v>
      </c>
      <c r="E25" s="78"/>
      <c r="F25" s="70"/>
      <c r="G25" s="59"/>
      <c r="H25" s="48"/>
      <c r="I25" s="59"/>
      <c r="J25" s="44"/>
      <c r="K25" s="63">
        <f>'[1]CSEP'!M9</f>
        <v>5</v>
      </c>
      <c r="L25" s="69"/>
      <c r="M25" s="59"/>
      <c r="N25" s="72">
        <f>'[1]YS'!J5</f>
        <v>6</v>
      </c>
      <c r="O25" s="79">
        <f>'[1]SCOWR'!I12</f>
        <v>1</v>
      </c>
      <c r="P25" s="61">
        <v>2</v>
      </c>
      <c r="Q25" s="62"/>
      <c r="R25" s="54"/>
      <c r="S25" s="65"/>
      <c r="T25" s="65"/>
      <c r="U25" s="65"/>
      <c r="V25" s="62"/>
      <c r="W25" s="65"/>
      <c r="X25" s="65"/>
      <c r="Y25" s="65"/>
      <c r="Z25" s="59"/>
      <c r="AA25" s="73">
        <f t="shared" si="0"/>
        <v>14</v>
      </c>
      <c r="AB25" s="56">
        <f>SUM(K2,N2,O2,P2)</f>
        <v>15</v>
      </c>
      <c r="AC25" s="68">
        <f t="shared" si="1"/>
        <v>0.9333333333333333</v>
      </c>
      <c r="AD25" s="58">
        <v>23</v>
      </c>
      <c r="AE25" s="1"/>
    </row>
    <row r="26" spans="1:31" ht="15.75" thickBot="1">
      <c r="A26" s="39">
        <v>24</v>
      </c>
      <c r="B26" s="40" t="s">
        <v>48</v>
      </c>
      <c r="C26" s="41">
        <f>'[1]BOA'!Z25</f>
        <v>21</v>
      </c>
      <c r="D26" s="42">
        <f>SUM(C26)/C2</f>
        <v>0.9545454545454546</v>
      </c>
      <c r="E26" s="69"/>
      <c r="F26" s="74">
        <f>'[1]CD'!L9</f>
        <v>4</v>
      </c>
      <c r="G26" s="69"/>
      <c r="H26" s="76">
        <f>'[1]Fin'!Y5</f>
        <v>13</v>
      </c>
      <c r="I26" s="69"/>
      <c r="J26" s="66"/>
      <c r="K26" s="47"/>
      <c r="L26" s="65"/>
      <c r="M26" s="44"/>
      <c r="N26" s="53"/>
      <c r="O26" s="43"/>
      <c r="P26" s="61">
        <v>1</v>
      </c>
      <c r="Q26" s="63">
        <f>'[1]CD-HS'!O9</f>
        <v>2</v>
      </c>
      <c r="R26" s="71">
        <f>'[1]Ed-Fin'!I5</f>
        <v>1</v>
      </c>
      <c r="S26" s="64"/>
      <c r="T26" s="65"/>
      <c r="U26" s="59"/>
      <c r="V26" s="65"/>
      <c r="W26" s="64"/>
      <c r="X26" s="65"/>
      <c r="Y26" s="65"/>
      <c r="Z26" s="59"/>
      <c r="AA26" s="73">
        <f t="shared" si="0"/>
        <v>21</v>
      </c>
      <c r="AB26" s="56">
        <f>SUM(F2,H2,P2,Q2,R2,V2)</f>
        <v>28</v>
      </c>
      <c r="AC26" s="68">
        <f t="shared" si="1"/>
        <v>0.75</v>
      </c>
      <c r="AD26" s="58">
        <v>24</v>
      </c>
      <c r="AE26" s="1"/>
    </row>
    <row r="27" spans="1:31" ht="15.75" thickBot="1">
      <c r="A27" s="39">
        <v>25</v>
      </c>
      <c r="B27" s="40" t="s">
        <v>49</v>
      </c>
      <c r="C27" s="41">
        <f>'[1]BOA'!Z26</f>
        <v>20</v>
      </c>
      <c r="D27" s="42">
        <f>SUM(C27)/C2</f>
        <v>0.9090909090909091</v>
      </c>
      <c r="E27" s="43"/>
      <c r="F27" s="44"/>
      <c r="G27" s="59"/>
      <c r="H27" s="44"/>
      <c r="I27" s="70"/>
      <c r="J27" s="61">
        <f>'[1]Leg'!M10</f>
        <v>7</v>
      </c>
      <c r="K27" s="92">
        <f>'[1]CSEP'!M10</f>
        <v>4</v>
      </c>
      <c r="L27" s="64"/>
      <c r="M27" s="70"/>
      <c r="N27" s="59"/>
      <c r="O27" s="79">
        <f>'[1]SCOWR'!I13</f>
        <v>1</v>
      </c>
      <c r="P27" s="61">
        <v>2</v>
      </c>
      <c r="Q27" s="47"/>
      <c r="R27" s="53"/>
      <c r="S27" s="65"/>
      <c r="T27" s="65"/>
      <c r="U27" s="66"/>
      <c r="V27" s="52"/>
      <c r="W27" s="65"/>
      <c r="X27" s="65"/>
      <c r="Y27" s="65"/>
      <c r="Z27" s="59"/>
      <c r="AA27" s="73">
        <f t="shared" si="0"/>
        <v>14</v>
      </c>
      <c r="AB27" s="56">
        <f>SUM(J2,K2,O2,P2)</f>
        <v>16</v>
      </c>
      <c r="AC27" s="68">
        <f t="shared" si="1"/>
        <v>0.875</v>
      </c>
      <c r="AD27" s="58">
        <v>25</v>
      </c>
      <c r="AE27" s="1"/>
    </row>
    <row r="28" spans="1:31" ht="15.75" thickBot="1">
      <c r="A28" s="39">
        <v>26</v>
      </c>
      <c r="B28" s="40" t="s">
        <v>50</v>
      </c>
      <c r="C28" s="41">
        <f>'[1]BOA'!Z27</f>
        <v>18</v>
      </c>
      <c r="D28" s="42">
        <f>SUM(C28)/C2</f>
        <v>0.8181818181818182</v>
      </c>
      <c r="E28" s="77">
        <f>'[1]AA'!I8</f>
        <v>3</v>
      </c>
      <c r="F28" s="69"/>
      <c r="G28" s="70"/>
      <c r="H28" s="59"/>
      <c r="I28" s="74">
        <f>'[1]HS'!I4</f>
        <v>4</v>
      </c>
      <c r="J28" s="52"/>
      <c r="K28" s="52"/>
      <c r="L28" s="70"/>
      <c r="M28" s="77">
        <f>'[1]Tax'!R7</f>
        <v>6</v>
      </c>
      <c r="N28" s="52"/>
      <c r="O28" s="44"/>
      <c r="P28" s="61">
        <v>2</v>
      </c>
      <c r="Q28" s="63">
        <f>'[1]CD-HS'!O11</f>
        <v>3</v>
      </c>
      <c r="R28" s="62"/>
      <c r="S28" s="65"/>
      <c r="T28" s="70"/>
      <c r="U28" s="76">
        <f>'[1]AA-TA'!I6</f>
        <v>0</v>
      </c>
      <c r="V28" s="64"/>
      <c r="W28" s="65"/>
      <c r="X28" s="65"/>
      <c r="Y28" s="65"/>
      <c r="Z28" s="59"/>
      <c r="AA28" s="73">
        <f t="shared" si="0"/>
        <v>18</v>
      </c>
      <c r="AB28" s="56">
        <f>SUM(E2,I2,M2,P2,Q2,U2)</f>
        <v>30</v>
      </c>
      <c r="AC28" s="68">
        <f t="shared" si="1"/>
        <v>0.6</v>
      </c>
      <c r="AD28" s="58">
        <v>26</v>
      </c>
      <c r="AE28" s="1"/>
    </row>
    <row r="29" spans="1:31" ht="15.75" thickBot="1">
      <c r="A29" s="39">
        <v>27</v>
      </c>
      <c r="B29" s="40" t="s">
        <v>51</v>
      </c>
      <c r="C29" s="41">
        <f>'[1]BOA'!Z28</f>
        <v>21</v>
      </c>
      <c r="D29" s="42">
        <f>SUM(C29)/C2</f>
        <v>0.9545454545454546</v>
      </c>
      <c r="E29" s="77">
        <f>'[1]AA'!I10</f>
        <v>3</v>
      </c>
      <c r="F29" s="78"/>
      <c r="G29" s="72">
        <f>'[1]Ed'!I10</f>
        <v>3</v>
      </c>
      <c r="H29" s="69"/>
      <c r="I29" s="53"/>
      <c r="J29" s="52"/>
      <c r="K29" s="70"/>
      <c r="L29" s="59"/>
      <c r="M29" s="77">
        <f>'[1]Tax'!R10</f>
        <v>11</v>
      </c>
      <c r="N29" s="64"/>
      <c r="O29" s="59"/>
      <c r="P29" s="61">
        <v>2</v>
      </c>
      <c r="Q29" s="43"/>
      <c r="R29" s="71">
        <f>'[1]Ed-Fin'!I18</f>
        <v>2</v>
      </c>
      <c r="S29" s="69"/>
      <c r="T29" s="75">
        <f>'[1]Ed-PS'!I10</f>
        <v>0</v>
      </c>
      <c r="U29" s="85">
        <f>'[1]AA-TA'!I10</f>
        <v>1</v>
      </c>
      <c r="V29" s="62"/>
      <c r="W29" s="65"/>
      <c r="X29" s="65"/>
      <c r="Y29" s="65"/>
      <c r="Z29" s="59"/>
      <c r="AA29" s="73">
        <f t="shared" si="0"/>
        <v>22</v>
      </c>
      <c r="AB29" s="56">
        <f>SUM(E2,G2,M2,P2,R2,T2,U2)</f>
        <v>29</v>
      </c>
      <c r="AC29" s="68">
        <f t="shared" si="1"/>
        <v>0.7586206896551724</v>
      </c>
      <c r="AD29" s="58">
        <v>27</v>
      </c>
      <c r="AE29" s="1"/>
    </row>
    <row r="30" spans="1:31" ht="15.75" thickBot="1">
      <c r="A30" s="39">
        <v>28</v>
      </c>
      <c r="B30" s="40" t="s">
        <v>52</v>
      </c>
      <c r="C30" s="41">
        <f>'[1]BOA'!Z29</f>
        <v>22</v>
      </c>
      <c r="D30" s="42">
        <f>SUM(C30)/C2</f>
        <v>1</v>
      </c>
      <c r="E30" s="69"/>
      <c r="F30" s="74">
        <f>'[1]CD'!L5</f>
        <v>3</v>
      </c>
      <c r="G30" s="50"/>
      <c r="H30" s="59"/>
      <c r="I30" s="65"/>
      <c r="J30" s="69"/>
      <c r="K30" s="65"/>
      <c r="L30" s="47"/>
      <c r="M30" s="53"/>
      <c r="N30" s="66"/>
      <c r="O30" s="59"/>
      <c r="P30" s="61">
        <v>2</v>
      </c>
      <c r="Q30" s="63">
        <f>'[1]CD-HS'!O5</f>
        <v>2</v>
      </c>
      <c r="R30" s="52"/>
      <c r="S30" s="65"/>
      <c r="T30" s="54"/>
      <c r="U30" s="44"/>
      <c r="V30" s="65"/>
      <c r="W30" s="64"/>
      <c r="X30" s="65"/>
      <c r="Y30" s="65"/>
      <c r="Z30" s="59"/>
      <c r="AA30" s="73">
        <f t="shared" si="0"/>
        <v>7</v>
      </c>
      <c r="AB30" s="56">
        <f>SUM(F2,P2,Q2,V2)</f>
        <v>9</v>
      </c>
      <c r="AC30" s="68">
        <f t="shared" si="1"/>
        <v>0.7777777777777778</v>
      </c>
      <c r="AD30" s="58">
        <v>28</v>
      </c>
      <c r="AE30" s="1"/>
    </row>
    <row r="31" spans="1:31" ht="15.75" thickBot="1">
      <c r="A31" s="39">
        <v>29</v>
      </c>
      <c r="B31" s="40" t="s">
        <v>53</v>
      </c>
      <c r="C31" s="41">
        <f>'[1]BOA'!Z30</f>
        <v>22</v>
      </c>
      <c r="D31" s="42">
        <f>SUM(C31)/C2</f>
        <v>1</v>
      </c>
      <c r="E31" s="69"/>
      <c r="F31" s="93">
        <f>'[1]CD'!L10</f>
        <v>4</v>
      </c>
      <c r="G31" s="78"/>
      <c r="H31" s="70"/>
      <c r="I31" s="66"/>
      <c r="J31" s="64"/>
      <c r="K31" s="44"/>
      <c r="L31" s="71">
        <f>'[1]PS'!M4</f>
        <v>7</v>
      </c>
      <c r="M31" s="78"/>
      <c r="N31" s="72">
        <f>'[1]YS'!J8</f>
        <v>6</v>
      </c>
      <c r="O31" s="78"/>
      <c r="P31" s="61">
        <v>2</v>
      </c>
      <c r="Q31" s="63">
        <f>'[1]CD-HS'!O10</f>
        <v>3</v>
      </c>
      <c r="R31" s="64"/>
      <c r="S31" s="59"/>
      <c r="T31" s="72">
        <f>'[1]Ed-PS'!I11</f>
        <v>1</v>
      </c>
      <c r="U31" s="64"/>
      <c r="V31" s="52"/>
      <c r="W31" s="65"/>
      <c r="X31" s="65"/>
      <c r="Y31" s="65"/>
      <c r="Z31" s="59"/>
      <c r="AA31" s="73">
        <f t="shared" si="0"/>
        <v>23</v>
      </c>
      <c r="AB31" s="56">
        <f>SUM(F2,L2,N2,P2,Q2,T2)</f>
        <v>23</v>
      </c>
      <c r="AC31" s="68">
        <f t="shared" si="1"/>
        <v>1</v>
      </c>
      <c r="AD31" s="58">
        <v>29</v>
      </c>
      <c r="AE31" s="1"/>
    </row>
    <row r="32" spans="1:31" ht="15.75" thickBot="1">
      <c r="A32" s="39">
        <v>30</v>
      </c>
      <c r="B32" s="40" t="s">
        <v>54</v>
      </c>
      <c r="C32" s="41">
        <f>'[1]BOA'!Z31</f>
        <v>17</v>
      </c>
      <c r="D32" s="42">
        <f>SUM(C32)/C2</f>
        <v>0.7727272727272727</v>
      </c>
      <c r="E32" s="78"/>
      <c r="F32" s="94"/>
      <c r="G32" s="94"/>
      <c r="H32" s="95"/>
      <c r="I32" s="74">
        <f>'[1]HS'!I9</f>
        <v>0</v>
      </c>
      <c r="J32" s="62"/>
      <c r="K32" s="66"/>
      <c r="L32" s="48"/>
      <c r="M32" s="94"/>
      <c r="N32" s="72">
        <f>'[1]YS'!J9</f>
        <v>3</v>
      </c>
      <c r="O32" s="79">
        <f>'[1]SCOWR'!I14</f>
        <v>0</v>
      </c>
      <c r="P32" s="61">
        <v>2</v>
      </c>
      <c r="Q32" s="96">
        <f>'[1]CD-HS'!O17</f>
        <v>1</v>
      </c>
      <c r="R32" s="97"/>
      <c r="S32" s="98"/>
      <c r="T32" s="99"/>
      <c r="U32" s="98"/>
      <c r="V32" s="62"/>
      <c r="W32" s="66"/>
      <c r="X32" s="66"/>
      <c r="Y32" s="66"/>
      <c r="Z32" s="70"/>
      <c r="AA32" s="55">
        <f t="shared" si="0"/>
        <v>6</v>
      </c>
      <c r="AB32" s="100">
        <f>SUM(I2,N2,O2,P2,Q2)</f>
        <v>17</v>
      </c>
      <c r="AC32" s="101">
        <f t="shared" si="1"/>
        <v>0.35294117647058826</v>
      </c>
      <c r="AD32" s="58">
        <v>30</v>
      </c>
      <c r="AE32" s="1"/>
    </row>
    <row r="33" spans="1:31" ht="15.75" thickBot="1">
      <c r="A33" s="1"/>
      <c r="B33" s="1"/>
      <c r="C33" s="102">
        <f>SUM(C3:C32)</f>
        <v>607</v>
      </c>
      <c r="D33" s="103">
        <f>SUM(D3:D32)/30</f>
        <v>0.9257575757575756</v>
      </c>
      <c r="E33" s="104">
        <f>SUM(E3:E32)</f>
        <v>17</v>
      </c>
      <c r="F33" s="105">
        <f aca="true" t="shared" si="2" ref="F33:AA33">SUM(F3:F32)</f>
        <v>27</v>
      </c>
      <c r="G33" s="105">
        <f t="shared" si="2"/>
        <v>23</v>
      </c>
      <c r="H33" s="105">
        <f t="shared" si="2"/>
        <v>168</v>
      </c>
      <c r="I33" s="105">
        <f t="shared" si="2"/>
        <v>24</v>
      </c>
      <c r="J33" s="106">
        <f t="shared" si="2"/>
        <v>41</v>
      </c>
      <c r="K33" s="106">
        <f t="shared" si="2"/>
        <v>32</v>
      </c>
      <c r="L33" s="106">
        <f t="shared" si="2"/>
        <v>43</v>
      </c>
      <c r="M33" s="105">
        <f t="shared" si="2"/>
        <v>75</v>
      </c>
      <c r="N33" s="106">
        <f t="shared" si="2"/>
        <v>29</v>
      </c>
      <c r="O33" s="106">
        <f t="shared" si="2"/>
        <v>8</v>
      </c>
      <c r="P33" s="106">
        <f t="shared" si="2"/>
        <v>56</v>
      </c>
      <c r="Q33" s="105">
        <f>SUM(Q4:Q32)</f>
        <v>32</v>
      </c>
      <c r="R33" s="105">
        <f t="shared" si="2"/>
        <v>21</v>
      </c>
      <c r="S33" s="105">
        <f t="shared" si="2"/>
        <v>0</v>
      </c>
      <c r="T33" s="105">
        <f t="shared" si="2"/>
        <v>9</v>
      </c>
      <c r="U33" s="105">
        <f t="shared" si="2"/>
        <v>12</v>
      </c>
      <c r="V33" s="106">
        <f t="shared" si="2"/>
        <v>0</v>
      </c>
      <c r="W33" s="106">
        <f t="shared" si="2"/>
        <v>0</v>
      </c>
      <c r="X33" s="106">
        <f t="shared" si="2"/>
        <v>0</v>
      </c>
      <c r="Y33" s="106">
        <f t="shared" si="2"/>
        <v>0</v>
      </c>
      <c r="Z33" s="107">
        <f t="shared" si="2"/>
        <v>0</v>
      </c>
      <c r="AA33" s="108">
        <f t="shared" si="2"/>
        <v>620</v>
      </c>
      <c r="AB33" s="109">
        <f>SUM(AB3:AB32)</f>
        <v>751</v>
      </c>
      <c r="AC33" s="110">
        <f t="shared" si="1"/>
        <v>0.8255659121171771</v>
      </c>
      <c r="AD33" s="111"/>
      <c r="AE33" s="1"/>
    </row>
    <row r="34" spans="1:31" ht="15">
      <c r="A34" s="1"/>
      <c r="B34" s="1"/>
      <c r="C34" s="112"/>
      <c r="D34" s="112"/>
      <c r="E34" s="1"/>
      <c r="F34" s="1"/>
      <c r="G34" s="1"/>
      <c r="H34" s="113"/>
      <c r="I34" s="1"/>
      <c r="J34" s="1"/>
      <c r="K34" s="1" t="s">
        <v>19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11"/>
      <c r="AE34" s="1"/>
    </row>
    <row r="35" spans="1:31" ht="15">
      <c r="A35" s="1"/>
      <c r="B35" s="1"/>
      <c r="C35" s="112"/>
      <c r="D35" s="11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11"/>
      <c r="AE35" s="1"/>
    </row>
    <row r="36" spans="1:31" ht="15">
      <c r="A36" s="1"/>
      <c r="B36" s="1"/>
      <c r="C36" s="112"/>
      <c r="D36" s="112" t="s">
        <v>55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11"/>
      <c r="AE36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NEW HAVEN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alucas</dc:creator>
  <cp:keywords/>
  <dc:description/>
  <cp:lastModifiedBy>alucas</cp:lastModifiedBy>
  <dcterms:created xsi:type="dcterms:W3CDTF">2014-01-22T18:24:05Z</dcterms:created>
  <dcterms:modified xsi:type="dcterms:W3CDTF">2014-01-22T18:34:42Z</dcterms:modified>
  <cp:category/>
  <cp:version/>
  <cp:contentType/>
  <cp:contentStatus/>
</cp:coreProperties>
</file>