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675" activeTab="2"/>
  </bookViews>
  <sheets>
    <sheet name="GFSUMMARY" sheetId="1" r:id="rId1"/>
    <sheet name="GFBUDGETBOOK" sheetId="2" r:id="rId2"/>
    <sheet name="GFPROGRAM" sheetId="3" r:id="rId3"/>
  </sheets>
  <definedNames>
    <definedName name="_xlnm.Print_Titles" localSheetId="1">'GFBUDGETBOOK'!$2:$5</definedName>
    <definedName name="_xlnm.Print_Titles" localSheetId="2">'GFPROGRAM'!$1:$3</definedName>
  </definedNames>
  <calcPr fullCalcOnLoad="1"/>
</workbook>
</file>

<file path=xl/sharedStrings.xml><?xml version="1.0" encoding="utf-8"?>
<sst xmlns="http://schemas.openxmlformats.org/spreadsheetml/2006/main" count="2094" uniqueCount="1017">
  <si>
    <t>GENERAL FUNDS</t>
  </si>
  <si>
    <t>MUNIS 190</t>
  </si>
  <si>
    <t>1000-900(Fund-Agency)</t>
  </si>
  <si>
    <t>BUDGET</t>
  </si>
  <si>
    <t>PROGRAM  ACCOUNT</t>
  </si>
  <si>
    <t>FUNCTION</t>
  </si>
  <si>
    <t>REQUEST</t>
  </si>
  <si>
    <t>BOARD OF EDUCATION  190 500 70</t>
  </si>
  <si>
    <t xml:space="preserve"> 500  53350</t>
  </si>
  <si>
    <t>Conference/Workshop</t>
  </si>
  <si>
    <t>53350</t>
  </si>
  <si>
    <t xml:space="preserve"> 500  56655</t>
  </si>
  <si>
    <t>Dues &amp; Fees</t>
  </si>
  <si>
    <t>56655</t>
  </si>
  <si>
    <t xml:space="preserve"> 500  56696</t>
  </si>
  <si>
    <t>Legal</t>
  </si>
  <si>
    <t>56696</t>
  </si>
  <si>
    <t xml:space="preserve"> 500  59932</t>
  </si>
  <si>
    <t>Settlements</t>
  </si>
  <si>
    <t>59932</t>
  </si>
  <si>
    <t>EXECUTIVE ADMINISTRATION  190 502 70</t>
  </si>
  <si>
    <t xml:space="preserve"> 502  50110</t>
  </si>
  <si>
    <t>Executive Staff</t>
  </si>
  <si>
    <t>50110</t>
  </si>
  <si>
    <t xml:space="preserve"> 502  50111</t>
  </si>
  <si>
    <t>Directors</t>
  </si>
  <si>
    <t>50111</t>
  </si>
  <si>
    <t xml:space="preserve"> 502  50118</t>
  </si>
  <si>
    <t>Management Staff</t>
  </si>
  <si>
    <t>50118</t>
  </si>
  <si>
    <t xml:space="preserve"> 502  50124</t>
  </si>
  <si>
    <t>Clerical</t>
  </si>
  <si>
    <t>50124</t>
  </si>
  <si>
    <t xml:space="preserve"> 502  55520</t>
  </si>
  <si>
    <t>Supplies</t>
  </si>
  <si>
    <t>55520</t>
  </si>
  <si>
    <t xml:space="preserve"> 502  55534</t>
  </si>
  <si>
    <t>Periodicals</t>
  </si>
  <si>
    <t>55534</t>
  </si>
  <si>
    <t xml:space="preserve"> 502  56650</t>
  </si>
  <si>
    <t>Postage</t>
  </si>
  <si>
    <t>56650</t>
  </si>
  <si>
    <t xml:space="preserve"> 502  56694</t>
  </si>
  <si>
    <t>Professional Services</t>
  </si>
  <si>
    <t>56694</t>
  </si>
  <si>
    <t>SCHOOL ADMINISTRATION  190 504 70</t>
  </si>
  <si>
    <t xml:space="preserve"> 504  53310</t>
  </si>
  <si>
    <t>Mileage</t>
  </si>
  <si>
    <t>53310</t>
  </si>
  <si>
    <t xml:space="preserve"> 504  56689</t>
  </si>
  <si>
    <t>Medical Services</t>
  </si>
  <si>
    <t>56689</t>
  </si>
  <si>
    <t xml:space="preserve"> 504  56694</t>
  </si>
  <si>
    <t>Accreditation</t>
  </si>
  <si>
    <t>ELEMENTARY SCHOOL  190 506 70</t>
  </si>
  <si>
    <t xml:space="preserve"> 506  50111</t>
  </si>
  <si>
    <t xml:space="preserve"> 506  50112</t>
  </si>
  <si>
    <t>Supervisors</t>
  </si>
  <si>
    <t>50112</t>
  </si>
  <si>
    <t xml:space="preserve"> 506  50113</t>
  </si>
  <si>
    <t>Principal &amp; Assistant</t>
  </si>
  <si>
    <t>50113</t>
  </si>
  <si>
    <t>MIDDLE SCHOOL  190 507 70</t>
  </si>
  <si>
    <t xml:space="preserve"> 507  50113</t>
  </si>
  <si>
    <t>HIGH SCHOOL  190 508 70</t>
  </si>
  <si>
    <t xml:space="preserve"> 508  50113</t>
  </si>
  <si>
    <t xml:space="preserve"> 508  50136</t>
  </si>
  <si>
    <t>Drama/Band</t>
  </si>
  <si>
    <t>50136</t>
  </si>
  <si>
    <t xml:space="preserve"> 508  56655</t>
  </si>
  <si>
    <t xml:space="preserve"> 508  56694</t>
  </si>
  <si>
    <t>Sound Schooner</t>
  </si>
  <si>
    <t>JOHN C. DANIELS  190 509 00</t>
  </si>
  <si>
    <t xml:space="preserve"> 509  53310</t>
  </si>
  <si>
    <t>Travel</t>
  </si>
  <si>
    <t xml:space="preserve"> 509  54411</t>
  </si>
  <si>
    <t>Equipment</t>
  </si>
  <si>
    <t>54411</t>
  </si>
  <si>
    <t xml:space="preserve"> 509  55512</t>
  </si>
  <si>
    <t>Inventory Supplies</t>
  </si>
  <si>
    <t>55512</t>
  </si>
  <si>
    <t xml:space="preserve"> 509  55520</t>
  </si>
  <si>
    <t xml:space="preserve"> 509  55531</t>
  </si>
  <si>
    <t>Textbooks</t>
  </si>
  <si>
    <t>55531</t>
  </si>
  <si>
    <t xml:space="preserve"> 509  56623</t>
  </si>
  <si>
    <t>Repairs</t>
  </si>
  <si>
    <t>56623</t>
  </si>
  <si>
    <t>CLINTON  190 510 43</t>
  </si>
  <si>
    <t xml:space="preserve"> 510  54411</t>
  </si>
  <si>
    <t xml:space="preserve"> 510  55512</t>
  </si>
  <si>
    <t xml:space="preserve"> 510  55520</t>
  </si>
  <si>
    <t xml:space="preserve"> 510  55531</t>
  </si>
  <si>
    <t>Other Contractual</t>
  </si>
  <si>
    <t>WEXLER / GRANT  190 513 63</t>
  </si>
  <si>
    <t xml:space="preserve"> 513  53310</t>
  </si>
  <si>
    <t xml:space="preserve"> 513  54411</t>
  </si>
  <si>
    <t xml:space="preserve"> 513  55512</t>
  </si>
  <si>
    <t xml:space="preserve"> 513  55520</t>
  </si>
  <si>
    <t xml:space="preserve"> 513  55531</t>
  </si>
  <si>
    <t xml:space="preserve"> 513  56623</t>
  </si>
  <si>
    <t>BASSETT  190 514 66</t>
  </si>
  <si>
    <t xml:space="preserve"> 514  54411</t>
  </si>
  <si>
    <t xml:space="preserve"> 514  55512</t>
  </si>
  <si>
    <t xml:space="preserve"> 514  55520</t>
  </si>
  <si>
    <t xml:space="preserve"> 514  55531</t>
  </si>
  <si>
    <t>BRENNAN  190 515 41</t>
  </si>
  <si>
    <t xml:space="preserve"> 515  54411</t>
  </si>
  <si>
    <t xml:space="preserve"> 515  55512</t>
  </si>
  <si>
    <t xml:space="preserve"> 515  55520</t>
  </si>
  <si>
    <t xml:space="preserve"> 515  55531</t>
  </si>
  <si>
    <t>COLUMBUS  190 516 44</t>
  </si>
  <si>
    <t xml:space="preserve"> 516  53310</t>
  </si>
  <si>
    <t xml:space="preserve"> 516  54411</t>
  </si>
  <si>
    <t xml:space="preserve"> 516  55512</t>
  </si>
  <si>
    <t xml:space="preserve"> 516  55520</t>
  </si>
  <si>
    <t xml:space="preserve"> 516  55531</t>
  </si>
  <si>
    <t>DAVIS  190 517 45</t>
  </si>
  <si>
    <t xml:space="preserve"> 517  54411</t>
  </si>
  <si>
    <t xml:space="preserve"> 517  55512</t>
  </si>
  <si>
    <t xml:space="preserve"> 517  55520</t>
  </si>
  <si>
    <t xml:space="preserve"> 517  55531</t>
  </si>
  <si>
    <t xml:space="preserve"> 517  56623</t>
  </si>
  <si>
    <t>BARNARD  190 521 38</t>
  </si>
  <si>
    <t xml:space="preserve"> 521  55512</t>
  </si>
  <si>
    <t xml:space="preserve"> 521  55520</t>
  </si>
  <si>
    <t xml:space="preserve"> 521  55531</t>
  </si>
  <si>
    <t>BEECHER  190 522 39</t>
  </si>
  <si>
    <t xml:space="preserve"> 522  53310</t>
  </si>
  <si>
    <t xml:space="preserve"> 522  54411</t>
  </si>
  <si>
    <t xml:space="preserve"> 522  55512</t>
  </si>
  <si>
    <t xml:space="preserve"> 522  55520</t>
  </si>
  <si>
    <t xml:space="preserve"> 522  55531</t>
  </si>
  <si>
    <t xml:space="preserve"> 522  56694</t>
  </si>
  <si>
    <t>Contractual Services</t>
  </si>
  <si>
    <t>HILL CENTRAL  190 523 51</t>
  </si>
  <si>
    <t xml:space="preserve"> 523  53310</t>
  </si>
  <si>
    <t xml:space="preserve"> 523  54411</t>
  </si>
  <si>
    <t xml:space="preserve"> 523  55512</t>
  </si>
  <si>
    <t xml:space="preserve"> 523  55520</t>
  </si>
  <si>
    <t xml:space="preserve"> 523  55531</t>
  </si>
  <si>
    <t xml:space="preserve"> 523  56623</t>
  </si>
  <si>
    <t xml:space="preserve"> 523  56694</t>
  </si>
  <si>
    <t>JEPSON  190 524 53</t>
  </si>
  <si>
    <t xml:space="preserve"> 524  53310</t>
  </si>
  <si>
    <t xml:space="preserve"> 524  54411</t>
  </si>
  <si>
    <t xml:space="preserve"> 524  55512</t>
  </si>
  <si>
    <t xml:space="preserve"> 524  55520</t>
  </si>
  <si>
    <t xml:space="preserve"> 524  55531</t>
  </si>
  <si>
    <t xml:space="preserve"> 525  54411</t>
  </si>
  <si>
    <t xml:space="preserve"> 525  55512</t>
  </si>
  <si>
    <t xml:space="preserve"> 525  55520</t>
  </si>
  <si>
    <t xml:space="preserve"> 525  55531</t>
  </si>
  <si>
    <t xml:space="preserve"> 526  55512</t>
  </si>
  <si>
    <t xml:space="preserve"> 526  55520</t>
  </si>
  <si>
    <t xml:space="preserve"> 526  55531</t>
  </si>
  <si>
    <t>TRUMAN  190 528 59</t>
  </si>
  <si>
    <t xml:space="preserve"> 528  54411</t>
  </si>
  <si>
    <t xml:space="preserve"> 528  55512</t>
  </si>
  <si>
    <t xml:space="preserve"> 528  55520</t>
  </si>
  <si>
    <t xml:space="preserve"> 528  55531</t>
  </si>
  <si>
    <t>BISHOP WOODS  190 531 40</t>
  </si>
  <si>
    <t xml:space="preserve"> 531  53310</t>
  </si>
  <si>
    <t xml:space="preserve"> 531  54411</t>
  </si>
  <si>
    <t xml:space="preserve"> 531  55512</t>
  </si>
  <si>
    <t xml:space="preserve"> 531  55520</t>
  </si>
  <si>
    <t xml:space="preserve"> 531  55531</t>
  </si>
  <si>
    <t xml:space="preserve"> 531  56694</t>
  </si>
  <si>
    <t>CELENTANO  190 532 42</t>
  </si>
  <si>
    <t xml:space="preserve"> 532  54411</t>
  </si>
  <si>
    <t xml:space="preserve"> 532  55512</t>
  </si>
  <si>
    <t xml:space="preserve"> 532  55520</t>
  </si>
  <si>
    <t xml:space="preserve"> 532  55531</t>
  </si>
  <si>
    <t>EAST ROCK  190 533 47</t>
  </si>
  <si>
    <t xml:space="preserve"> 533  54411</t>
  </si>
  <si>
    <t xml:space="preserve"> 533  55512</t>
  </si>
  <si>
    <t xml:space="preserve"> 533  55520</t>
  </si>
  <si>
    <t xml:space="preserve"> 533  55531</t>
  </si>
  <si>
    <t>EDGEWOOD  190 534 48</t>
  </si>
  <si>
    <t xml:space="preserve"> 534  53310</t>
  </si>
  <si>
    <t xml:space="preserve"> 534  54411</t>
  </si>
  <si>
    <t xml:space="preserve"> 534  55512</t>
  </si>
  <si>
    <t xml:space="preserve"> 534  55520</t>
  </si>
  <si>
    <t xml:space="preserve"> 534  55531</t>
  </si>
  <si>
    <t xml:space="preserve"> 534  56694</t>
  </si>
  <si>
    <t>NATHAN HALE  190 535 50</t>
  </si>
  <si>
    <t xml:space="preserve"> 535  53310</t>
  </si>
  <si>
    <t xml:space="preserve"> 535  54411</t>
  </si>
  <si>
    <t xml:space="preserve"> 535  55512</t>
  </si>
  <si>
    <t xml:space="preserve"> 535  55520</t>
  </si>
  <si>
    <t xml:space="preserve"> 535  55531</t>
  </si>
  <si>
    <t xml:space="preserve"> 535  56623</t>
  </si>
  <si>
    <t>HOOKER  190 536 52</t>
  </si>
  <si>
    <t xml:space="preserve"> 536  54411</t>
  </si>
  <si>
    <t xml:space="preserve"> 536  55512</t>
  </si>
  <si>
    <t xml:space="preserve"> 536  55520</t>
  </si>
  <si>
    <t xml:space="preserve"> 536  55531</t>
  </si>
  <si>
    <t xml:space="preserve"> 536  56623</t>
  </si>
  <si>
    <t>CONTE WEST HILLS  190 537 62</t>
  </si>
  <si>
    <t xml:space="preserve"> 537  55512</t>
  </si>
  <si>
    <t xml:space="preserve"> 537  55520</t>
  </si>
  <si>
    <t xml:space="preserve"> 537  55531</t>
  </si>
  <si>
    <t>ROSS/WOODWARD  190 538 64</t>
  </si>
  <si>
    <t xml:space="preserve"> 538  55512</t>
  </si>
  <si>
    <t xml:space="preserve"> 538  55520</t>
  </si>
  <si>
    <t xml:space="preserve"> 538  55531</t>
  </si>
  <si>
    <t>JOHN MARTINEZ   190 539 00</t>
  </si>
  <si>
    <t xml:space="preserve"> 539  53310</t>
  </si>
  <si>
    <t xml:space="preserve"> 539  54411</t>
  </si>
  <si>
    <t xml:space="preserve"> 539  55512</t>
  </si>
  <si>
    <t xml:space="preserve"> 539  55520</t>
  </si>
  <si>
    <t xml:space="preserve"> 539  55531</t>
  </si>
  <si>
    <t>TROUP  190 540 35</t>
  </si>
  <si>
    <t xml:space="preserve"> 540  53310</t>
  </si>
  <si>
    <t xml:space="preserve"> 540  54411</t>
  </si>
  <si>
    <t xml:space="preserve"> 540  55512</t>
  </si>
  <si>
    <t xml:space="preserve"> 540  55520</t>
  </si>
  <si>
    <t xml:space="preserve"> 540  55531</t>
  </si>
  <si>
    <t xml:space="preserve"> 540  56623</t>
  </si>
  <si>
    <t xml:space="preserve"> 541  54411</t>
  </si>
  <si>
    <t xml:space="preserve"> 541  55512</t>
  </si>
  <si>
    <t>BETSY ROSS  190 542 30</t>
  </si>
  <si>
    <t xml:space="preserve"> 542  53310</t>
  </si>
  <si>
    <t xml:space="preserve"> 542  54411</t>
  </si>
  <si>
    <t xml:space="preserve"> 542  55512</t>
  </si>
  <si>
    <t xml:space="preserve"> 542  55520</t>
  </si>
  <si>
    <t xml:space="preserve"> 542  55531</t>
  </si>
  <si>
    <t xml:space="preserve"> 542  56623</t>
  </si>
  <si>
    <t>CLEMENTE  190 543 31</t>
  </si>
  <si>
    <t xml:space="preserve"> 543  54411</t>
  </si>
  <si>
    <t xml:space="preserve"> 543  55512</t>
  </si>
  <si>
    <t xml:space="preserve"> 543  55520</t>
  </si>
  <si>
    <t xml:space="preserve"> 543  55531</t>
  </si>
  <si>
    <t xml:space="preserve"> 543  56623</t>
  </si>
  <si>
    <t>FAIR HAVEN  190 545 32</t>
  </si>
  <si>
    <t xml:space="preserve"> 545  53310</t>
  </si>
  <si>
    <t xml:space="preserve"> 545  54411</t>
  </si>
  <si>
    <t xml:space="preserve"> 545  55512</t>
  </si>
  <si>
    <t xml:space="preserve"> 545  55520</t>
  </si>
  <si>
    <t xml:space="preserve"> 545  55531</t>
  </si>
  <si>
    <t xml:space="preserve"> 545  56623</t>
  </si>
  <si>
    <t>URBAN YOUTH MIDDLE  190 546 36</t>
  </si>
  <si>
    <t xml:space="preserve"> 546  54411</t>
  </si>
  <si>
    <t xml:space="preserve"> 546  55512</t>
  </si>
  <si>
    <t xml:space="preserve"> 546  55520</t>
  </si>
  <si>
    <t xml:space="preserve"> 546  55531</t>
  </si>
  <si>
    <t xml:space="preserve"> 547  53310</t>
  </si>
  <si>
    <t xml:space="preserve"> 547  54411</t>
  </si>
  <si>
    <t xml:space="preserve"> 547  55512</t>
  </si>
  <si>
    <t xml:space="preserve"> 547  55520</t>
  </si>
  <si>
    <t xml:space="preserve"> 547  55531</t>
  </si>
  <si>
    <t>MACY  190 550 00</t>
  </si>
  <si>
    <t xml:space="preserve"> 550  54411</t>
  </si>
  <si>
    <t xml:space="preserve"> 550  55531</t>
  </si>
  <si>
    <t xml:space="preserve"> 550  56694</t>
  </si>
  <si>
    <t>HILL REGIONAL CAREER  190 552 20</t>
  </si>
  <si>
    <t xml:space="preserve"> 552  55512</t>
  </si>
  <si>
    <t xml:space="preserve"> 552  55520</t>
  </si>
  <si>
    <t xml:space="preserve"> 552  56694</t>
  </si>
  <si>
    <t>HIGH SCHOOL IN THE COMMUNITY  190 553 26</t>
  </si>
  <si>
    <t xml:space="preserve"> 553  55512</t>
  </si>
  <si>
    <t xml:space="preserve"> 553  55531</t>
  </si>
  <si>
    <t>CO-OPERATIVE HIGH SCHOOL  190 554 21</t>
  </si>
  <si>
    <t xml:space="preserve"> 554  53310</t>
  </si>
  <si>
    <t xml:space="preserve"> 554  55512</t>
  </si>
  <si>
    <t xml:space="preserve"> 554  55520</t>
  </si>
  <si>
    <t xml:space="preserve"> 554  55531</t>
  </si>
  <si>
    <t>HILLHOUSE  190 555 25</t>
  </si>
  <si>
    <t xml:space="preserve"> 555  54411</t>
  </si>
  <si>
    <t xml:space="preserve"> 555  55512</t>
  </si>
  <si>
    <t xml:space="preserve"> 555  55520</t>
  </si>
  <si>
    <t xml:space="preserve"> 555  55531</t>
  </si>
  <si>
    <t>SOUND  190 556 29</t>
  </si>
  <si>
    <t xml:space="preserve"> 556  55512</t>
  </si>
  <si>
    <t xml:space="preserve"> 556  55520</t>
  </si>
  <si>
    <t xml:space="preserve"> 556  56694</t>
  </si>
  <si>
    <t>RIVERSIDE ACADEMY  190 558 74</t>
  </si>
  <si>
    <t xml:space="preserve"> 558  54411</t>
  </si>
  <si>
    <t xml:space="preserve"> 558  55512</t>
  </si>
  <si>
    <t xml:space="preserve"> 558  55520</t>
  </si>
  <si>
    <t xml:space="preserve"> 558  55531</t>
  </si>
  <si>
    <t>POLLY T MCCABE  190 559 28</t>
  </si>
  <si>
    <t xml:space="preserve"> 559  54411</t>
  </si>
  <si>
    <t xml:space="preserve"> 559  55512</t>
  </si>
  <si>
    <t xml:space="preserve"> 559  55520</t>
  </si>
  <si>
    <t xml:space="preserve"> 559  55531</t>
  </si>
  <si>
    <t>CROSS  190 560 00</t>
  </si>
  <si>
    <t xml:space="preserve"> 560  53310</t>
  </si>
  <si>
    <t xml:space="preserve"> 560  54411</t>
  </si>
  <si>
    <t xml:space="preserve"> 560  55512</t>
  </si>
  <si>
    <t xml:space="preserve"> 560  55520</t>
  </si>
  <si>
    <t xml:space="preserve"> 560  55531</t>
  </si>
  <si>
    <t xml:space="preserve"> 560  56623</t>
  </si>
  <si>
    <t xml:space="preserve"> 560  56694</t>
  </si>
  <si>
    <t>HYDE  190 561 27</t>
  </si>
  <si>
    <t xml:space="preserve"> 561  53310</t>
  </si>
  <si>
    <t xml:space="preserve"> 561  54411</t>
  </si>
  <si>
    <t xml:space="preserve"> 561  55512</t>
  </si>
  <si>
    <t xml:space="preserve"> 561  55520</t>
  </si>
  <si>
    <t xml:space="preserve"> 561  55531</t>
  </si>
  <si>
    <t xml:space="preserve"> 561  56694</t>
  </si>
  <si>
    <t>METROPOLITAN BUSINESS  190 562 00</t>
  </si>
  <si>
    <t xml:space="preserve"> 562  53310</t>
  </si>
  <si>
    <t xml:space="preserve"> 562  55512</t>
  </si>
  <si>
    <t xml:space="preserve"> 562  55520</t>
  </si>
  <si>
    <t xml:space="preserve"> 562  55531</t>
  </si>
  <si>
    <t>NEW HAVEN ACADEMY 190 563 00</t>
  </si>
  <si>
    <t xml:space="preserve"> 563  55512</t>
  </si>
  <si>
    <t xml:space="preserve"> 563  55531</t>
  </si>
  <si>
    <t>CONNECTICUT SCHOLARS  190 564 00</t>
  </si>
  <si>
    <t xml:space="preserve"> 564  53310</t>
  </si>
  <si>
    <t xml:space="preserve"> 564  54411</t>
  </si>
  <si>
    <t xml:space="preserve"> 564  55512</t>
  </si>
  <si>
    <t xml:space="preserve"> 564  55520</t>
  </si>
  <si>
    <t xml:space="preserve"> 564  55531</t>
  </si>
  <si>
    <t xml:space="preserve"> 564  56694</t>
  </si>
  <si>
    <t>EARLY LEARNING CENTER  190 565 00</t>
  </si>
  <si>
    <t xml:space="preserve"> 565  53310</t>
  </si>
  <si>
    <t xml:space="preserve"> 565  54411</t>
  </si>
  <si>
    <t xml:space="preserve"> 565  55512</t>
  </si>
  <si>
    <t xml:space="preserve"> 565  55520</t>
  </si>
  <si>
    <t xml:space="preserve"> 565  56694</t>
  </si>
  <si>
    <t>CLARENCE ROGERS  190 566 00</t>
  </si>
  <si>
    <t xml:space="preserve"> 566  53310</t>
  </si>
  <si>
    <t xml:space="preserve"> 566  54411</t>
  </si>
  <si>
    <t xml:space="preserve"> 566  55512</t>
  </si>
  <si>
    <t xml:space="preserve"> 566  55520</t>
  </si>
  <si>
    <t xml:space="preserve"> 566  55531</t>
  </si>
  <si>
    <t xml:space="preserve"> 566  56623</t>
  </si>
  <si>
    <t>INSTRUCTION-REGULAR  190  580  00</t>
  </si>
  <si>
    <t xml:space="preserve"> 580  50120</t>
  </si>
  <si>
    <t>In House Suspension</t>
  </si>
  <si>
    <t>50120</t>
  </si>
  <si>
    <t xml:space="preserve"> 580  50124</t>
  </si>
  <si>
    <t xml:space="preserve"> 580  50136</t>
  </si>
  <si>
    <t>Part Time Clerks</t>
  </si>
  <si>
    <t xml:space="preserve"> 580  54411</t>
  </si>
  <si>
    <t xml:space="preserve"> 580  54415</t>
  </si>
  <si>
    <t>Furniture</t>
  </si>
  <si>
    <t>54415</t>
  </si>
  <si>
    <t xml:space="preserve"> 580  55512</t>
  </si>
  <si>
    <t xml:space="preserve"> 580  55520</t>
  </si>
  <si>
    <t xml:space="preserve"> 580  55531</t>
  </si>
  <si>
    <t xml:space="preserve"> 580  56621</t>
  </si>
  <si>
    <t>Moving</t>
  </si>
  <si>
    <t>56621</t>
  </si>
  <si>
    <t xml:space="preserve"> 580  56623</t>
  </si>
  <si>
    <t>Equipment Repairs</t>
  </si>
  <si>
    <t xml:space="preserve"> 580  56652</t>
  </si>
  <si>
    <t>Rent Hyde/Blake/Swing Schools</t>
  </si>
  <si>
    <t>56652</t>
  </si>
  <si>
    <t xml:space="preserve"> 580  56683</t>
  </si>
  <si>
    <t>Student Activity</t>
  </si>
  <si>
    <t>56683</t>
  </si>
  <si>
    <t xml:space="preserve"> 580  56684 </t>
  </si>
  <si>
    <t>Graduation</t>
  </si>
  <si>
    <t>56684</t>
  </si>
  <si>
    <t xml:space="preserve"> 580  56694</t>
  </si>
  <si>
    <t>Copier Service-Schools</t>
  </si>
  <si>
    <t>GRADES 4-6  190 584 00</t>
  </si>
  <si>
    <t xml:space="preserve"> 584  50115</t>
  </si>
  <si>
    <t>Teachers</t>
  </si>
  <si>
    <t>50115</t>
  </si>
  <si>
    <t xml:space="preserve"> 584  50128</t>
  </si>
  <si>
    <t>Paraprofessionals</t>
  </si>
  <si>
    <t>50128</t>
  </si>
  <si>
    <t>EXTENDED DAY PROGRAMS   190 585 00</t>
  </si>
  <si>
    <t xml:space="preserve"> 585  50136</t>
  </si>
  <si>
    <t>Part Time</t>
  </si>
  <si>
    <t>KG-GRADE 3  190 586 00</t>
  </si>
  <si>
    <t xml:space="preserve"> 586  50115</t>
  </si>
  <si>
    <t xml:space="preserve"> 586  50128</t>
  </si>
  <si>
    <t xml:space="preserve"> 586  50136</t>
  </si>
  <si>
    <t>Part Time Teachers</t>
  </si>
  <si>
    <t>SUBSTITUTES  190 587 00</t>
  </si>
  <si>
    <t xml:space="preserve"> 587  50116</t>
  </si>
  <si>
    <t>Substitute Teachers</t>
  </si>
  <si>
    <t>50116</t>
  </si>
  <si>
    <t>EARLY CHILDHOOD  190 588 00</t>
  </si>
  <si>
    <t xml:space="preserve"> 588  53310</t>
  </si>
  <si>
    <t xml:space="preserve"> 588  54411</t>
  </si>
  <si>
    <t xml:space="preserve"> 588  55520</t>
  </si>
  <si>
    <t xml:space="preserve"> 588  56694</t>
  </si>
  <si>
    <t xml:space="preserve">Contractual </t>
  </si>
  <si>
    <t>HEAD START  190 589 00</t>
  </si>
  <si>
    <t xml:space="preserve"> 589  56694</t>
  </si>
  <si>
    <t>Contractual/Rental</t>
  </si>
  <si>
    <t>EARLY CHILDHOOD TECHNOLOGY  190 592 00</t>
  </si>
  <si>
    <t xml:space="preserve"> 592  54411</t>
  </si>
  <si>
    <t xml:space="preserve"> 592  55520</t>
  </si>
  <si>
    <t xml:space="preserve"> 592  55531</t>
  </si>
  <si>
    <t xml:space="preserve"> 592  56694</t>
  </si>
  <si>
    <t>ART  190 600 00</t>
  </si>
  <si>
    <t xml:space="preserve"> 600  50112</t>
  </si>
  <si>
    <t xml:space="preserve"> 600  50115</t>
  </si>
  <si>
    <t xml:space="preserve"> 600  54411</t>
  </si>
  <si>
    <t xml:space="preserve"> 600  55520</t>
  </si>
  <si>
    <t xml:space="preserve"> 600  56694</t>
  </si>
  <si>
    <t>BILINGUAL  190 602 00</t>
  </si>
  <si>
    <t xml:space="preserve"> 602  50112</t>
  </si>
  <si>
    <t xml:space="preserve"> 602  50115</t>
  </si>
  <si>
    <t xml:space="preserve"> 602  50128</t>
  </si>
  <si>
    <t xml:space="preserve"> 602  55520</t>
  </si>
  <si>
    <t xml:space="preserve"> 602  55531</t>
  </si>
  <si>
    <t xml:space="preserve"> 602  56694</t>
  </si>
  <si>
    <t>BUSINESS EDUCATION  190 604 00</t>
  </si>
  <si>
    <t xml:space="preserve"> 604  50115</t>
  </si>
  <si>
    <t xml:space="preserve"> 604  55520</t>
  </si>
  <si>
    <t xml:space="preserve"> 604  55531</t>
  </si>
  <si>
    <t>CAREER EDUCATION  190 606 00</t>
  </si>
  <si>
    <t xml:space="preserve"> 606  55520</t>
  </si>
  <si>
    <t xml:space="preserve"> 606  55531</t>
  </si>
  <si>
    <t>LIFE MANAGEMENT  190 608 00</t>
  </si>
  <si>
    <t xml:space="preserve"> 608  50115</t>
  </si>
  <si>
    <t xml:space="preserve"> 608  55520</t>
  </si>
  <si>
    <t xml:space="preserve"> 608  55531</t>
  </si>
  <si>
    <t xml:space="preserve"> 608  56623</t>
  </si>
  <si>
    <t>Repair of Equipment</t>
  </si>
  <si>
    <t>TECHNOLOGY EDUCATION  190 610 00</t>
  </si>
  <si>
    <t xml:space="preserve"> 610  50115</t>
  </si>
  <si>
    <t xml:space="preserve"> 610  50124</t>
  </si>
  <si>
    <t xml:space="preserve"> 610  55520</t>
  </si>
  <si>
    <t xml:space="preserve"> 610  55531</t>
  </si>
  <si>
    <t xml:space="preserve"> 610  56623</t>
  </si>
  <si>
    <t>ENGLISH  190 612 00</t>
  </si>
  <si>
    <t xml:space="preserve"> 612  50115</t>
  </si>
  <si>
    <t xml:space="preserve"> 612  55520</t>
  </si>
  <si>
    <t xml:space="preserve"> 612  55531</t>
  </si>
  <si>
    <t>WORLD LANGUAGES  190 614 00</t>
  </si>
  <si>
    <t xml:space="preserve"> 614  50112</t>
  </si>
  <si>
    <t xml:space="preserve"> 614  50115</t>
  </si>
  <si>
    <t xml:space="preserve"> 614  50124</t>
  </si>
  <si>
    <t xml:space="preserve"> 614  50136</t>
  </si>
  <si>
    <t>Part Time Foreign Language</t>
  </si>
  <si>
    <t xml:space="preserve"> 614  54411</t>
  </si>
  <si>
    <t xml:space="preserve"> 614  55520</t>
  </si>
  <si>
    <t xml:space="preserve"> 614  55531</t>
  </si>
  <si>
    <t xml:space="preserve"> 614  56694</t>
  </si>
  <si>
    <t>MATH  190 616 00</t>
  </si>
  <si>
    <t xml:space="preserve"> 616  50112</t>
  </si>
  <si>
    <t xml:space="preserve"> 616  50115</t>
  </si>
  <si>
    <t xml:space="preserve"> 616  50124</t>
  </si>
  <si>
    <t xml:space="preserve"> 616  54411</t>
  </si>
  <si>
    <t xml:space="preserve"> 616  55520</t>
  </si>
  <si>
    <t xml:space="preserve"> 616  55531</t>
  </si>
  <si>
    <t>MUSIC  190 618 00</t>
  </si>
  <si>
    <t xml:space="preserve"> 618  50112</t>
  </si>
  <si>
    <t xml:space="preserve"> 618  50115</t>
  </si>
  <si>
    <t xml:space="preserve"> 618  50136</t>
  </si>
  <si>
    <t>Part Time Arts/Drama</t>
  </si>
  <si>
    <t xml:space="preserve"> 618  54411</t>
  </si>
  <si>
    <t xml:space="preserve"> 618  55520</t>
  </si>
  <si>
    <t xml:space="preserve"> 618  55531</t>
  </si>
  <si>
    <t xml:space="preserve"> 618  56623</t>
  </si>
  <si>
    <t xml:space="preserve"> 618  56694</t>
  </si>
  <si>
    <t>READING/LANGUAGE ARTS  190 620 00</t>
  </si>
  <si>
    <t xml:space="preserve"> 620  50115</t>
  </si>
  <si>
    <t xml:space="preserve"> 620  50118</t>
  </si>
  <si>
    <t xml:space="preserve"> 620  50124</t>
  </si>
  <si>
    <t xml:space="preserve"> 620  54411</t>
  </si>
  <si>
    <t xml:space="preserve"> 620  55520</t>
  </si>
  <si>
    <t xml:space="preserve"> 620  55531</t>
  </si>
  <si>
    <t>SCIENCE  190 622 00</t>
  </si>
  <si>
    <t xml:space="preserve"> 622  50112</t>
  </si>
  <si>
    <t xml:space="preserve"> 622  50115</t>
  </si>
  <si>
    <t xml:space="preserve"> 622  54411</t>
  </si>
  <si>
    <t xml:space="preserve"> 622  55520</t>
  </si>
  <si>
    <t xml:space="preserve"> 622  55531</t>
  </si>
  <si>
    <t xml:space="preserve"> 622  56694</t>
  </si>
  <si>
    <t>SCIENCE  RESOURCE CENTER 190 623 00</t>
  </si>
  <si>
    <t xml:space="preserve"> 623  50136</t>
  </si>
  <si>
    <t xml:space="preserve">Part Time </t>
  </si>
  <si>
    <t xml:space="preserve"> 623  55520</t>
  </si>
  <si>
    <t>SOCIAL STUDIES  190 624 00</t>
  </si>
  <si>
    <t xml:space="preserve"> 624  50112</t>
  </si>
  <si>
    <t xml:space="preserve"> 624  50115</t>
  </si>
  <si>
    <t xml:space="preserve"> 624  54411</t>
  </si>
  <si>
    <t xml:space="preserve"> 624  55520</t>
  </si>
  <si>
    <t xml:space="preserve"> 624  55531</t>
  </si>
  <si>
    <t xml:space="preserve"> 624  56694</t>
  </si>
  <si>
    <t>AQUACULTURE  190 628 00</t>
  </si>
  <si>
    <t xml:space="preserve"> 628  50112</t>
  </si>
  <si>
    <t xml:space="preserve"> 628  50113</t>
  </si>
  <si>
    <t xml:space="preserve"> 628  50118</t>
  </si>
  <si>
    <t>Management</t>
  </si>
  <si>
    <t xml:space="preserve"> 628  50136</t>
  </si>
  <si>
    <t xml:space="preserve"> 628  53310</t>
  </si>
  <si>
    <t xml:space="preserve"> 628  54411</t>
  </si>
  <si>
    <t xml:space="preserve"> 628  55520</t>
  </si>
  <si>
    <t xml:space="preserve"> 628  55531</t>
  </si>
  <si>
    <t xml:space="preserve"> 628  56623</t>
  </si>
  <si>
    <t xml:space="preserve"> 628  56694</t>
  </si>
  <si>
    <t>PHYSICAL EDUCATION  190 630 00</t>
  </si>
  <si>
    <t xml:space="preserve"> 630  50112</t>
  </si>
  <si>
    <t xml:space="preserve"> 630  50115</t>
  </si>
  <si>
    <t xml:space="preserve"> 630  50124</t>
  </si>
  <si>
    <t xml:space="preserve"> 630  54411</t>
  </si>
  <si>
    <t xml:space="preserve"> 630  55520</t>
  </si>
  <si>
    <t xml:space="preserve"> 630  55531</t>
  </si>
  <si>
    <t xml:space="preserve"> 630  56623</t>
  </si>
  <si>
    <t>ADULT EDUCATION  190 632 00</t>
  </si>
  <si>
    <t xml:space="preserve"> 632  50113</t>
  </si>
  <si>
    <t xml:space="preserve"> 632  50115</t>
  </si>
  <si>
    <t xml:space="preserve"> 632  55511</t>
  </si>
  <si>
    <t>Testing</t>
  </si>
  <si>
    <t>55511</t>
  </si>
  <si>
    <t xml:space="preserve"> 632  55520</t>
  </si>
  <si>
    <t xml:space="preserve"> 632  55531</t>
  </si>
  <si>
    <t xml:space="preserve"> 632  55586</t>
  </si>
  <si>
    <t>Uniforms</t>
  </si>
  <si>
    <t>55586</t>
  </si>
  <si>
    <t xml:space="preserve"> 632  56694</t>
  </si>
  <si>
    <t>Taxes, Other Contractual</t>
  </si>
  <si>
    <t>ATHLETICS  190 634 00</t>
  </si>
  <si>
    <t xml:space="preserve"> 634  50117</t>
  </si>
  <si>
    <t>Coaches</t>
  </si>
  <si>
    <t>50117</t>
  </si>
  <si>
    <t xml:space="preserve"> 634  50136</t>
  </si>
  <si>
    <t>Athletic Officials</t>
  </si>
  <si>
    <t xml:space="preserve"> 634  53310</t>
  </si>
  <si>
    <t>Athletic Trips</t>
  </si>
  <si>
    <t xml:space="preserve"> 634  55520</t>
  </si>
  <si>
    <t xml:space="preserve"> 634  56622</t>
  </si>
  <si>
    <t>Cleaning of Equipment</t>
  </si>
  <si>
    <t>56622</t>
  </si>
  <si>
    <t xml:space="preserve"> 634  56623</t>
  </si>
  <si>
    <t xml:space="preserve"> 634  56655</t>
  </si>
  <si>
    <t xml:space="preserve"> 634  56689</t>
  </si>
  <si>
    <t>Athletic Insurance</t>
  </si>
  <si>
    <t xml:space="preserve"> 634  56694</t>
  </si>
  <si>
    <t>FIELD HOUSE  190 635 00</t>
  </si>
  <si>
    <t xml:space="preserve"> 635  50118</t>
  </si>
  <si>
    <t xml:space="preserve"> 635  50121</t>
  </si>
  <si>
    <t>Custodial</t>
  </si>
  <si>
    <t>50121</t>
  </si>
  <si>
    <t xml:space="preserve"> 635  50136</t>
  </si>
  <si>
    <t>PT Security</t>
  </si>
  <si>
    <t xml:space="preserve"> 635  50147</t>
  </si>
  <si>
    <t>Custodial Overtime</t>
  </si>
  <si>
    <t>50147</t>
  </si>
  <si>
    <t xml:space="preserve"> 635  54411</t>
  </si>
  <si>
    <t xml:space="preserve"> 635  55520</t>
  </si>
  <si>
    <t xml:space="preserve"> 635  56624</t>
  </si>
  <si>
    <t>Building Maintenance</t>
  </si>
  <si>
    <t>56624</t>
  </si>
  <si>
    <t xml:space="preserve"> 635  56694</t>
  </si>
  <si>
    <t>Contractual</t>
  </si>
  <si>
    <t>SUMMER SCHOOL  190 636 00</t>
  </si>
  <si>
    <t xml:space="preserve"> 636  55520</t>
  </si>
  <si>
    <t xml:space="preserve"> 636  56694</t>
  </si>
  <si>
    <t>VOCATIONAL EDUCATION  190 639 00</t>
  </si>
  <si>
    <t xml:space="preserve"> 639  50115</t>
  </si>
  <si>
    <t>LIBRARY/MEDIA SERVICES  190 640 00</t>
  </si>
  <si>
    <t xml:space="preserve"> 640  50115</t>
  </si>
  <si>
    <t xml:space="preserve"> 640  50124</t>
  </si>
  <si>
    <t xml:space="preserve"> 640  54411</t>
  </si>
  <si>
    <t xml:space="preserve"> 640  55520</t>
  </si>
  <si>
    <t xml:space="preserve"> 640  55532</t>
  </si>
  <si>
    <t>Library Books</t>
  </si>
  <si>
    <t>55532</t>
  </si>
  <si>
    <t xml:space="preserve"> 640  56623</t>
  </si>
  <si>
    <t xml:space="preserve"> 640  56694</t>
  </si>
  <si>
    <t>PSYCHOLOGICAL SERVICES  190 641 00</t>
  </si>
  <si>
    <t xml:space="preserve"> 641  50112</t>
  </si>
  <si>
    <t xml:space="preserve"> 641  50115</t>
  </si>
  <si>
    <t xml:space="preserve"> 641  55520</t>
  </si>
  <si>
    <t xml:space="preserve"> 641  56694</t>
  </si>
  <si>
    <t>SPEECH/AUDIOLOGY  190 642 00</t>
  </si>
  <si>
    <t xml:space="preserve"> 642  50112</t>
  </si>
  <si>
    <t xml:space="preserve"> 642  50115</t>
  </si>
  <si>
    <t xml:space="preserve"> 642  54411</t>
  </si>
  <si>
    <t xml:space="preserve"> 642  55520</t>
  </si>
  <si>
    <t xml:space="preserve"> 642  56694</t>
  </si>
  <si>
    <t>SOCIAL WORK SERVICES  190 643 00</t>
  </si>
  <si>
    <t xml:space="preserve"> 643  50112</t>
  </si>
  <si>
    <t xml:space="preserve"> 643  50115</t>
  </si>
  <si>
    <t xml:space="preserve"> 643  55520</t>
  </si>
  <si>
    <t xml:space="preserve"> 643  56694</t>
  </si>
  <si>
    <t>ATTENDANCE SERVICES  190 646 00</t>
  </si>
  <si>
    <t xml:space="preserve"> 646  50128</t>
  </si>
  <si>
    <t>GUIDANCE SERVICES  190 647 00</t>
  </si>
  <si>
    <t xml:space="preserve"> 647  50112</t>
  </si>
  <si>
    <t xml:space="preserve"> 647  50115</t>
  </si>
  <si>
    <t xml:space="preserve"> 647  54411</t>
  </si>
  <si>
    <t xml:space="preserve"> 647  55520</t>
  </si>
  <si>
    <t xml:space="preserve"> 647  55525</t>
  </si>
  <si>
    <t>Academic Awards</t>
  </si>
  <si>
    <t>55525</t>
  </si>
  <si>
    <t xml:space="preserve"> 647  55531</t>
  </si>
  <si>
    <t xml:space="preserve"> 647  56694</t>
  </si>
  <si>
    <t>Project Most</t>
  </si>
  <si>
    <t>TALENTED &amp; GIFTED  190 649 00</t>
  </si>
  <si>
    <t xml:space="preserve"> 649  50115</t>
  </si>
  <si>
    <t xml:space="preserve"> 649  53310</t>
  </si>
  <si>
    <t>Field Trips</t>
  </si>
  <si>
    <t xml:space="preserve"> 649  54411</t>
  </si>
  <si>
    <t xml:space="preserve"> 649  55511</t>
  </si>
  <si>
    <t>Testing Materials--AP</t>
  </si>
  <si>
    <t xml:space="preserve"> 649  55520</t>
  </si>
  <si>
    <t xml:space="preserve"> 649  55531</t>
  </si>
  <si>
    <t xml:space="preserve"> 649  56671</t>
  </si>
  <si>
    <t>Tuition-TAG</t>
  </si>
  <si>
    <t>56671</t>
  </si>
  <si>
    <t xml:space="preserve"> 649  56694</t>
  </si>
  <si>
    <t>SPECIAL HELP  190 650 00</t>
  </si>
  <si>
    <t xml:space="preserve"> 650  50111</t>
  </si>
  <si>
    <t xml:space="preserve"> 650  50112</t>
  </si>
  <si>
    <t xml:space="preserve"> 650  50118</t>
  </si>
  <si>
    <t xml:space="preserve"> 650  50124</t>
  </si>
  <si>
    <t xml:space="preserve"> 650  50136</t>
  </si>
  <si>
    <t>Spec Ed Transport Aids</t>
  </si>
  <si>
    <t xml:space="preserve"> 650  54411</t>
  </si>
  <si>
    <t xml:space="preserve"> 650  55520</t>
  </si>
  <si>
    <t xml:space="preserve"> 650  55531</t>
  </si>
  <si>
    <t xml:space="preserve"> 650  56602</t>
  </si>
  <si>
    <t>Special Ed Transportation</t>
  </si>
  <si>
    <t>56602</t>
  </si>
  <si>
    <t xml:space="preserve"> 650  56604</t>
  </si>
  <si>
    <t>Connecticut Transit</t>
  </si>
  <si>
    <t>56604</t>
  </si>
  <si>
    <t xml:space="preserve"> 650  56607</t>
  </si>
  <si>
    <t>Out Placements Transport.</t>
  </si>
  <si>
    <t>56607</t>
  </si>
  <si>
    <t xml:space="preserve"> 650  56615</t>
  </si>
  <si>
    <t>Print and Binding</t>
  </si>
  <si>
    <t>56615</t>
  </si>
  <si>
    <t xml:space="preserve"> 650  56652</t>
  </si>
  <si>
    <t>Rent-Riverside</t>
  </si>
  <si>
    <t xml:space="preserve"> 650  56671</t>
  </si>
  <si>
    <t>Tuition</t>
  </si>
  <si>
    <t xml:space="preserve"> 650  56694</t>
  </si>
  <si>
    <t>HEARING IMPAIRED  190 651 00</t>
  </si>
  <si>
    <t xml:space="preserve"> 651  50115</t>
  </si>
  <si>
    <t xml:space="preserve"> 651  54411</t>
  </si>
  <si>
    <t xml:space="preserve"> 651  55531</t>
  </si>
  <si>
    <t xml:space="preserve"> 651  56623</t>
  </si>
  <si>
    <t>HOMEBOUND  190 652 00</t>
  </si>
  <si>
    <t xml:space="preserve"> 652  50136</t>
  </si>
  <si>
    <t>Homebound</t>
  </si>
  <si>
    <t>LEARNING CENTER  190 653 00</t>
  </si>
  <si>
    <t xml:space="preserve"> 653  50115</t>
  </si>
  <si>
    <t xml:space="preserve"> 653  50128</t>
  </si>
  <si>
    <t>Sp Ed Summer School (ESY)</t>
  </si>
  <si>
    <t xml:space="preserve"> 653  54411</t>
  </si>
  <si>
    <t xml:space="preserve"> 653  55520</t>
  </si>
  <si>
    <t xml:space="preserve"> 653  55531</t>
  </si>
  <si>
    <t xml:space="preserve"> 653  56623</t>
  </si>
  <si>
    <t xml:space="preserve"> 653  56694</t>
  </si>
  <si>
    <t>MENTALLY IMPAIRED  190 654 00</t>
  </si>
  <si>
    <t xml:space="preserve"> 654  50115</t>
  </si>
  <si>
    <t xml:space="preserve"> 654  50128</t>
  </si>
  <si>
    <t>POLLY T MCCABE  190 655 00</t>
  </si>
  <si>
    <t xml:space="preserve"> 655  50113</t>
  </si>
  <si>
    <t xml:space="preserve"> 655  50136</t>
  </si>
  <si>
    <t>PHYSICAL HANDICAPPED  190 656 00</t>
  </si>
  <si>
    <t xml:space="preserve"> 656  50115</t>
  </si>
  <si>
    <t xml:space="preserve"> 656  50128</t>
  </si>
  <si>
    <t xml:space="preserve"> 656  54411</t>
  </si>
  <si>
    <t xml:space="preserve"> A T Equipment</t>
  </si>
  <si>
    <t xml:space="preserve"> 656  56623</t>
  </si>
  <si>
    <t xml:space="preserve"> 656  56694</t>
  </si>
  <si>
    <t>VISUALLY IMPAIRED  190 657 00</t>
  </si>
  <si>
    <t xml:space="preserve"> 657  50115</t>
  </si>
  <si>
    <t xml:space="preserve"> 657  54411</t>
  </si>
  <si>
    <t xml:space="preserve"> 657  55520</t>
  </si>
  <si>
    <t>PERSONNEL SERVICES  190 680 00</t>
  </si>
  <si>
    <t xml:space="preserve"> 680  50110</t>
  </si>
  <si>
    <t xml:space="preserve"> 680  50111</t>
  </si>
  <si>
    <t xml:space="preserve"> 680  50118</t>
  </si>
  <si>
    <t xml:space="preserve"> 680  50124</t>
  </si>
  <si>
    <t xml:space="preserve"> 680  55520</t>
  </si>
  <si>
    <t xml:space="preserve"> 680  56694</t>
  </si>
  <si>
    <t>PUBLIC INFO SERVICES  190 682 00</t>
  </si>
  <si>
    <t xml:space="preserve"> 682  50118</t>
  </si>
  <si>
    <t xml:space="preserve"> 682  55520</t>
  </si>
  <si>
    <t xml:space="preserve"> 682  56615</t>
  </si>
  <si>
    <t>Print/Binding</t>
  </si>
  <si>
    <t xml:space="preserve"> 682  56694</t>
  </si>
  <si>
    <t>STAFF DEVELOPMENT  190 684 00</t>
  </si>
  <si>
    <t xml:space="preserve"> 684  50112</t>
  </si>
  <si>
    <t xml:space="preserve"> 684  50124</t>
  </si>
  <si>
    <t xml:space="preserve"> 684  50136</t>
  </si>
  <si>
    <t xml:space="preserve"> 684  54411</t>
  </si>
  <si>
    <t xml:space="preserve"> 684  55520</t>
  </si>
  <si>
    <t xml:space="preserve"> 684  56694</t>
  </si>
  <si>
    <t>PUPIL TRANSPORTATION  190 685 00</t>
  </si>
  <si>
    <t xml:space="preserve"> 685  50113</t>
  </si>
  <si>
    <t xml:space="preserve"> 686  50118</t>
  </si>
  <si>
    <t xml:space="preserve"> 685  50124</t>
  </si>
  <si>
    <t xml:space="preserve"> 685  54411</t>
  </si>
  <si>
    <t xml:space="preserve"> 685  55520</t>
  </si>
  <si>
    <t xml:space="preserve"> 685  56601</t>
  </si>
  <si>
    <t>Regular Transportation</t>
  </si>
  <si>
    <t>56601</t>
  </si>
  <si>
    <t xml:space="preserve"> 685  56603</t>
  </si>
  <si>
    <t>Technical Transportation</t>
  </si>
  <si>
    <t>56603</t>
  </si>
  <si>
    <t xml:space="preserve"> 685  56604</t>
  </si>
  <si>
    <t xml:space="preserve"> 685  56605</t>
  </si>
  <si>
    <t>56605</t>
  </si>
  <si>
    <t xml:space="preserve"> 685  56606</t>
  </si>
  <si>
    <t>Interdistrict</t>
  </si>
  <si>
    <t>56606</t>
  </si>
  <si>
    <t xml:space="preserve"> 685  56694</t>
  </si>
  <si>
    <t>EVALUATION, ASSESSMENT &amp; RESEARCH  190 686 00</t>
  </si>
  <si>
    <t xml:space="preserve"> 686  50111</t>
  </si>
  <si>
    <t xml:space="preserve">Director </t>
  </si>
  <si>
    <t xml:space="preserve"> 686  55511</t>
  </si>
  <si>
    <t>Testing Material</t>
  </si>
  <si>
    <t xml:space="preserve"> 686  55520</t>
  </si>
  <si>
    <t xml:space="preserve"> 686  56694</t>
  </si>
  <si>
    <t>DATA PROCESSING  190 688 00</t>
  </si>
  <si>
    <t xml:space="preserve"> 688  50118</t>
  </si>
  <si>
    <t xml:space="preserve"> 688  50136</t>
  </si>
  <si>
    <t>Part Time Data Process</t>
  </si>
  <si>
    <t xml:space="preserve"> 688  54411</t>
  </si>
  <si>
    <t xml:space="preserve"> 688  55520</t>
  </si>
  <si>
    <t xml:space="preserve"> 688  56623</t>
  </si>
  <si>
    <t xml:space="preserve"> 688  56694</t>
  </si>
  <si>
    <t>SECURITY  190 689 00</t>
  </si>
  <si>
    <t xml:space="preserve"> 689  50124</t>
  </si>
  <si>
    <t xml:space="preserve"> 689  50127</t>
  </si>
  <si>
    <t>Security</t>
  </si>
  <si>
    <t>50127</t>
  </si>
  <si>
    <t xml:space="preserve"> 689  50130</t>
  </si>
  <si>
    <t>Overtime</t>
  </si>
  <si>
    <t>50130</t>
  </si>
  <si>
    <t xml:space="preserve"> 689  53329</t>
  </si>
  <si>
    <t>Monitoring</t>
  </si>
  <si>
    <t>53329</t>
  </si>
  <si>
    <t xml:space="preserve"> 689  54411</t>
  </si>
  <si>
    <t xml:space="preserve"> 689  55520</t>
  </si>
  <si>
    <t xml:space="preserve"> 689  55586</t>
  </si>
  <si>
    <t xml:space="preserve"> 689  56623</t>
  </si>
  <si>
    <t xml:space="preserve"> 689  56694</t>
  </si>
  <si>
    <t>OPERATION OF PLANT  190 690 00</t>
  </si>
  <si>
    <t xml:space="preserve"> 690  50118</t>
  </si>
  <si>
    <t xml:space="preserve"> 690  50121</t>
  </si>
  <si>
    <t xml:space="preserve"> 690  50122</t>
  </si>
  <si>
    <t>Craftspeople</t>
  </si>
  <si>
    <t>50122</t>
  </si>
  <si>
    <t xml:space="preserve"> 690  50123</t>
  </si>
  <si>
    <t>Grounds Crew</t>
  </si>
  <si>
    <t>50123</t>
  </si>
  <si>
    <t xml:space="preserve"> 690  50124</t>
  </si>
  <si>
    <t xml:space="preserve"> 690  50129</t>
  </si>
  <si>
    <t>Truck Drivers</t>
  </si>
  <si>
    <t>50129</t>
  </si>
  <si>
    <t xml:space="preserve"> 690  50130</t>
  </si>
  <si>
    <t>Tradesmen OT</t>
  </si>
  <si>
    <t xml:space="preserve"> 690  50132</t>
  </si>
  <si>
    <t>Night Shift Differential</t>
  </si>
  <si>
    <t>50132</t>
  </si>
  <si>
    <t xml:space="preserve"> 690  50147</t>
  </si>
  <si>
    <t xml:space="preserve"> 690  52210</t>
  </si>
  <si>
    <t>Natural Gas</t>
  </si>
  <si>
    <t>52210</t>
  </si>
  <si>
    <t xml:space="preserve"> 690  52220</t>
  </si>
  <si>
    <t>Electricity</t>
  </si>
  <si>
    <t>52220</t>
  </si>
  <si>
    <t xml:space="preserve"> 690  52235</t>
  </si>
  <si>
    <t>Heating Fuel</t>
  </si>
  <si>
    <t>52235</t>
  </si>
  <si>
    <t xml:space="preserve"> 690  52250</t>
  </si>
  <si>
    <t>Water</t>
  </si>
  <si>
    <t>52250</t>
  </si>
  <si>
    <t xml:space="preserve"> 690  52260</t>
  </si>
  <si>
    <t>Telephone</t>
  </si>
  <si>
    <t>52260</t>
  </si>
  <si>
    <t xml:space="preserve"> 690  52265</t>
  </si>
  <si>
    <t>Telecom-Internet AccessSLD</t>
  </si>
  <si>
    <t>52265</t>
  </si>
  <si>
    <t xml:space="preserve"> 690  52290</t>
  </si>
  <si>
    <t>Sewer</t>
  </si>
  <si>
    <t>52290</t>
  </si>
  <si>
    <t xml:space="preserve"> 690  54411</t>
  </si>
  <si>
    <t xml:space="preserve"> 690  55520</t>
  </si>
  <si>
    <t>Supplies-Maint.Office</t>
  </si>
  <si>
    <t xml:space="preserve"> 690  55538</t>
  </si>
  <si>
    <t>Gasoline</t>
  </si>
  <si>
    <t>55538</t>
  </si>
  <si>
    <t xml:space="preserve"> 690  55570</t>
  </si>
  <si>
    <t>Maintenance Supplies</t>
  </si>
  <si>
    <t>55570</t>
  </si>
  <si>
    <t xml:space="preserve"> 690  55571</t>
  </si>
  <si>
    <t>Custodial Supplies</t>
  </si>
  <si>
    <t>55571</t>
  </si>
  <si>
    <t xml:space="preserve"> 690  55573</t>
  </si>
  <si>
    <t>Light Bulbs</t>
  </si>
  <si>
    <t>55573</t>
  </si>
  <si>
    <t xml:space="preserve"> 690  56623</t>
  </si>
  <si>
    <t xml:space="preserve"> 690  56624</t>
  </si>
  <si>
    <t xml:space="preserve"> 690  56656</t>
  </si>
  <si>
    <t>Rental-Water Coolers</t>
  </si>
  <si>
    <t>56656</t>
  </si>
  <si>
    <t xml:space="preserve"> 690  56662</t>
  </si>
  <si>
    <t>Custodial Service</t>
  </si>
  <si>
    <t>56662</t>
  </si>
  <si>
    <t xml:space="preserve"> 690  56665</t>
  </si>
  <si>
    <t>Vehicle Repair</t>
  </si>
  <si>
    <t>56665</t>
  </si>
  <si>
    <t xml:space="preserve"> 690  56694</t>
  </si>
  <si>
    <t>Contractual,Gateway,Energy</t>
  </si>
  <si>
    <t>WAREHOUSE DISTRIBUTION  190 691 00</t>
  </si>
  <si>
    <t xml:space="preserve"> 691  50125</t>
  </si>
  <si>
    <t>Stock Room</t>
  </si>
  <si>
    <t>50125</t>
  </si>
  <si>
    <t xml:space="preserve"> 691  50129</t>
  </si>
  <si>
    <t xml:space="preserve"> 691  55520</t>
  </si>
  <si>
    <t xml:space="preserve"> 691  56623</t>
  </si>
  <si>
    <t xml:space="preserve"> 691  56652</t>
  </si>
  <si>
    <t>Rental-Warehouse</t>
  </si>
  <si>
    <t xml:space="preserve"> 691  56656</t>
  </si>
  <si>
    <t>Rental-Equipment</t>
  </si>
  <si>
    <t xml:space="preserve"> 691  56694</t>
  </si>
  <si>
    <t>FRINGES  190 692 00</t>
  </si>
  <si>
    <t xml:space="preserve"> 692  50136</t>
  </si>
  <si>
    <t>Contract Negotiations</t>
  </si>
  <si>
    <t xml:space="preserve"> 692  50140</t>
  </si>
  <si>
    <t>Longevity</t>
  </si>
  <si>
    <t>50140</t>
  </si>
  <si>
    <t xml:space="preserve"> 692  50190</t>
  </si>
  <si>
    <t>Retirement</t>
  </si>
  <si>
    <t>50190</t>
  </si>
  <si>
    <t>WORKERS COMPENSATION  190 695 00</t>
  </si>
  <si>
    <t xml:space="preserve"> 695  59933</t>
  </si>
  <si>
    <t>Workers Compensation</t>
  </si>
  <si>
    <t>59933</t>
  </si>
  <si>
    <t xml:space="preserve"> 695  59950</t>
  </si>
  <si>
    <t>Unemployment Compensation</t>
  </si>
  <si>
    <t>59950</t>
  </si>
  <si>
    <t>TOTAL BUDGET</t>
  </si>
  <si>
    <t>Transportation</t>
  </si>
  <si>
    <t>TOTAL</t>
  </si>
  <si>
    <t>Custodians</t>
  </si>
  <si>
    <t>Professional Meetings</t>
  </si>
  <si>
    <t xml:space="preserve"> 580  55532</t>
  </si>
  <si>
    <t>FUNCTION / NAME</t>
  </si>
  <si>
    <t>PERSONNEL</t>
  </si>
  <si>
    <t xml:space="preserve"> FULL TIME PERSONNEL</t>
  </si>
  <si>
    <t>Principals/ Assistant Principals</t>
  </si>
  <si>
    <t>Building Repair</t>
  </si>
  <si>
    <t>Stockroom</t>
  </si>
  <si>
    <t xml:space="preserve">   SUB-TOTAL</t>
  </si>
  <si>
    <t xml:space="preserve"> PART TIME PERSONNEL</t>
  </si>
  <si>
    <t>587-50116</t>
  </si>
  <si>
    <t>Substitutes</t>
  </si>
  <si>
    <t>634-50117</t>
  </si>
  <si>
    <t>689-50130</t>
  </si>
  <si>
    <t>Security Overtime</t>
  </si>
  <si>
    <t>690-50130</t>
  </si>
  <si>
    <t>690-50132</t>
  </si>
  <si>
    <t>Cust Nite Shift Diff</t>
  </si>
  <si>
    <t>508-50136</t>
  </si>
  <si>
    <t>580-50136</t>
  </si>
  <si>
    <t>Clerks</t>
  </si>
  <si>
    <t>585-50136</t>
  </si>
  <si>
    <t xml:space="preserve">Extended Day </t>
  </si>
  <si>
    <t>586-50136</t>
  </si>
  <si>
    <t>614-50136</t>
  </si>
  <si>
    <t>Foreign Language</t>
  </si>
  <si>
    <t>618-50136</t>
  </si>
  <si>
    <t>623-50136</t>
  </si>
  <si>
    <t>Science Resource Center</t>
  </si>
  <si>
    <t>628-50136</t>
  </si>
  <si>
    <t>Aquaculture</t>
  </si>
  <si>
    <t>634-50136</t>
  </si>
  <si>
    <t>635-50136</t>
  </si>
  <si>
    <t>Field House Security</t>
  </si>
  <si>
    <t>650-50136</t>
  </si>
  <si>
    <t>652-50136</t>
  </si>
  <si>
    <t>Sp Ed Summer School</t>
  </si>
  <si>
    <t>655-50136</t>
  </si>
  <si>
    <t>Polly T McCabe</t>
  </si>
  <si>
    <t>684-50136</t>
  </si>
  <si>
    <t>688-50136</t>
  </si>
  <si>
    <t>Data Processing</t>
  </si>
  <si>
    <t>692-50136</t>
  </si>
  <si>
    <t>Contract Reserve</t>
  </si>
  <si>
    <t>692-50140</t>
  </si>
  <si>
    <t>635-50147</t>
  </si>
  <si>
    <t>Custodial Overtime--Field House</t>
  </si>
  <si>
    <t>690-50147</t>
  </si>
  <si>
    <t>692-50190</t>
  </si>
  <si>
    <t>TOTAL PERSONNEL</t>
  </si>
  <si>
    <t>NON-PERSONNEL</t>
  </si>
  <si>
    <t xml:space="preserve">     INSTRUCTION</t>
  </si>
  <si>
    <t>Conf/Workshops</t>
  </si>
  <si>
    <t>Test Material</t>
  </si>
  <si>
    <t>General Supplies</t>
  </si>
  <si>
    <t>Academic awards</t>
  </si>
  <si>
    <t>Equipment Repair</t>
  </si>
  <si>
    <t>Dues, Fees</t>
  </si>
  <si>
    <t>Tuition TAG</t>
  </si>
  <si>
    <t>Tuition Sp Ed</t>
  </si>
  <si>
    <t>Medical</t>
  </si>
  <si>
    <t xml:space="preserve">     OPERATION OF PLANT</t>
  </si>
  <si>
    <t>Telecom-Internet Access</t>
  </si>
  <si>
    <t>Sewer Usage</t>
  </si>
  <si>
    <t>School Security Monitoring</t>
  </si>
  <si>
    <t>Gas &amp; Diesel</t>
  </si>
  <si>
    <t>Building Supplies</t>
  </si>
  <si>
    <t>Rent/Building</t>
  </si>
  <si>
    <t>Equipment Rental</t>
  </si>
  <si>
    <t>Maintenance Agreement Svc.</t>
  </si>
  <si>
    <t>Vehicle Repairs</t>
  </si>
  <si>
    <t xml:space="preserve">     TRANSPORTATION</t>
  </si>
  <si>
    <t>Regular Ed.</t>
  </si>
  <si>
    <t>Special Ed.</t>
  </si>
  <si>
    <t>Technical Schools</t>
  </si>
  <si>
    <t>CT Transit</t>
  </si>
  <si>
    <t>Out Placements</t>
  </si>
  <si>
    <t xml:space="preserve">     OTHER</t>
  </si>
  <si>
    <t>Mileage/Travel</t>
  </si>
  <si>
    <t>Unemployment</t>
  </si>
  <si>
    <t>TOTAL NON-PERSONNEL</t>
  </si>
  <si>
    <t xml:space="preserve">TOTAL </t>
  </si>
  <si>
    <t>DIFFERENCE</t>
  </si>
  <si>
    <t xml:space="preserve">% </t>
  </si>
  <si>
    <t>PERSONNEL SERVICES:</t>
  </si>
  <si>
    <t>Full Time</t>
  </si>
  <si>
    <t>SUB TOTAL</t>
  </si>
  <si>
    <t>NON-PERSONNEL SERVICES:</t>
  </si>
  <si>
    <t>Instruction</t>
  </si>
  <si>
    <t>Operation of Plant</t>
  </si>
  <si>
    <t>Other</t>
  </si>
  <si>
    <t>2009-2010</t>
  </si>
  <si>
    <t xml:space="preserve"> 605  54411</t>
  </si>
  <si>
    <t xml:space="preserve"> 608  54411</t>
  </si>
  <si>
    <t xml:space="preserve"> 610  54411</t>
  </si>
  <si>
    <t xml:space="preserve"> 622  53350</t>
  </si>
  <si>
    <t>Conferences</t>
  </si>
  <si>
    <t xml:space="preserve"> 532  53310</t>
  </si>
  <si>
    <t xml:space="preserve"> 562  54411</t>
  </si>
  <si>
    <t xml:space="preserve"> 516  56694</t>
  </si>
  <si>
    <t xml:space="preserve"> 616  56694</t>
  </si>
  <si>
    <t xml:space="preserve"> 569  54411</t>
  </si>
  <si>
    <t xml:space="preserve"> 569  55520</t>
  </si>
  <si>
    <t xml:space="preserve"> 569  55512</t>
  </si>
  <si>
    <t>ENGINEERING/SCIENCE UNIVERSITY 190 569 00</t>
  </si>
  <si>
    <t>DIXWELL NEW LIGHT 190 568 00</t>
  </si>
  <si>
    <t>KING/'ROBINSON  190 541 00</t>
  </si>
  <si>
    <t xml:space="preserve"> 555  56694</t>
  </si>
  <si>
    <t xml:space="preserve"> 550  55520</t>
  </si>
  <si>
    <t xml:space="preserve"> 568  55512</t>
  </si>
  <si>
    <t xml:space="preserve"> 568  55520</t>
  </si>
  <si>
    <t xml:space="preserve"> 568  55531</t>
  </si>
  <si>
    <t>2009-10</t>
  </si>
  <si>
    <t>Supervisor</t>
  </si>
  <si>
    <t>NEW HORIZONS   190 547 00</t>
  </si>
  <si>
    <t>Budget</t>
  </si>
  <si>
    <t xml:space="preserve"> 504  55520</t>
  </si>
  <si>
    <t>Print Shop Supplies</t>
  </si>
  <si>
    <t xml:space="preserve"> 623  56694</t>
  </si>
  <si>
    <t>MAURO/SHERIDAN  190 525 55</t>
  </si>
  <si>
    <t xml:space="preserve"> 686  50136</t>
  </si>
  <si>
    <t>686-50136</t>
  </si>
  <si>
    <t xml:space="preserve"> 508 50112</t>
  </si>
  <si>
    <t xml:space="preserve"> 636  50141</t>
  </si>
  <si>
    <t>Seasonal 'Part Time Summer School</t>
  </si>
  <si>
    <t xml:space="preserve"> 636  54411</t>
  </si>
  <si>
    <t xml:space="preserve"> 636  56601</t>
  </si>
  <si>
    <t>Regular Transportation - Summer</t>
  </si>
  <si>
    <t>636-50141</t>
  </si>
  <si>
    <t xml:space="preserve"> 620  50112</t>
  </si>
  <si>
    <t xml:space="preserve"> 653  50141</t>
  </si>
  <si>
    <t>653-50141</t>
  </si>
  <si>
    <t xml:space="preserve"> 649  53350</t>
  </si>
  <si>
    <t>2010-2011</t>
  </si>
  <si>
    <t xml:space="preserve"> 533  53310</t>
  </si>
  <si>
    <t xml:space="preserve"> 533  56623</t>
  </si>
  <si>
    <t xml:space="preserve"> 537  53310</t>
  </si>
  <si>
    <t xml:space="preserve"> 537  54411</t>
  </si>
  <si>
    <t xml:space="preserve"> 556  56623</t>
  </si>
  <si>
    <t xml:space="preserve"> 556  53310</t>
  </si>
  <si>
    <t xml:space="preserve"> 612  54411</t>
  </si>
  <si>
    <t>Repair</t>
  </si>
  <si>
    <t xml:space="preserve"> 721  50110</t>
  </si>
  <si>
    <t xml:space="preserve"> 721  50111</t>
  </si>
  <si>
    <t xml:space="preserve"> 721  50113</t>
  </si>
  <si>
    <t xml:space="preserve"> 721  50115</t>
  </si>
  <si>
    <t xml:space="preserve"> 720  50115</t>
  </si>
  <si>
    <t xml:space="preserve"> 701  50115</t>
  </si>
  <si>
    <t xml:space="preserve"> 701  50118</t>
  </si>
  <si>
    <t xml:space="preserve"> 701  50120</t>
  </si>
  <si>
    <t xml:space="preserve"> 701  50121</t>
  </si>
  <si>
    <t xml:space="preserve"> 701  50124</t>
  </si>
  <si>
    <t xml:space="preserve"> 701  50127</t>
  </si>
  <si>
    <t xml:space="preserve"> 701  50128</t>
  </si>
  <si>
    <t xml:space="preserve"> 600  50136</t>
  </si>
  <si>
    <t>Part Time Art</t>
  </si>
  <si>
    <t>STRONG  190 527 58</t>
  </si>
  <si>
    <t xml:space="preserve"> 589  50115</t>
  </si>
  <si>
    <t>Teacher</t>
  </si>
  <si>
    <t>2010-11</t>
  </si>
  <si>
    <t xml:space="preserve">2010-11 OPERATING BUDGET  </t>
  </si>
  <si>
    <t xml:space="preserve"> 650  56608</t>
  </si>
  <si>
    <t>Homeless  Transportation</t>
  </si>
  <si>
    <t>Request</t>
  </si>
  <si>
    <t xml:space="preserve"> 538  54411</t>
  </si>
  <si>
    <t>56608</t>
  </si>
  <si>
    <t>Homeless</t>
  </si>
  <si>
    <t>Art</t>
  </si>
  <si>
    <t>Music/Drama</t>
  </si>
  <si>
    <t>600-50136</t>
  </si>
  <si>
    <t>Staff Development</t>
  </si>
  <si>
    <t>Seasonal Summer School</t>
  </si>
  <si>
    <t>AUDIO VISUAL  190 644 00</t>
  </si>
  <si>
    <t>STIMULUS- SFSF - GOV. SER. 190 701 00</t>
  </si>
  <si>
    <t>STIMULUS- ARRA - SPECIAL ED.  190 720 00</t>
  </si>
  <si>
    <t>STIMULUS -SFSF - ED. GRANT 190 721 00</t>
  </si>
  <si>
    <t>MICRO SOCIETY MAGNET  190 526 73</t>
  </si>
  <si>
    <t>Evaluation, Assessment</t>
  </si>
  <si>
    <t>Sp Ed Transportation Aides</t>
  </si>
  <si>
    <t xml:space="preserve"> 644  54411</t>
  </si>
  <si>
    <t xml:space="preserve"> 644  55520</t>
  </si>
  <si>
    <t xml:space="preserve"> 644  56623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</si>
</sst>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,##0.0"/>
    <numFmt numFmtId="168" formatCode="General_)"/>
    <numFmt numFmtId="169" formatCode="_(* #,##0.000_);_(* \(#,##0.00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"/>
    <numFmt numFmtId="173" formatCode="_(* #,##0.0000_);_(* \(#,##0.0000\);_(* &quot;-&quot;??_);_(@_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#,##0_);\(#,##0\)&quot;  &quot;"/>
    <numFmt numFmtId="183" formatCode="#,##0&quot;      &quot;"/>
    <numFmt numFmtId="184" formatCode="0.00%&quot;      &quot;"/>
    <numFmt numFmtId="185" formatCode="0.00%&quot;        &quot;"/>
    <numFmt numFmtId="186" formatCode="_(* #,##0_);_(* \(#,##0\);_(* &quot;-&quot;??_);_(@_)&quot;  &quot;"/>
    <numFmt numFmtId="187" formatCode="#,##0&quot;    &quot;"/>
    <numFmt numFmtId="188" formatCode="0.00%&quot;     &quot;"/>
    <numFmt numFmtId="189" formatCode="\ \ \ \ \ \ \ \ \ \ \ \ \ \ \ \ \ \ \ \ \ \ @"/>
    <numFmt numFmtId="190" formatCode="\ \ \ \ \ \ \ \ \ \ \ \ \ \ \ \ \ \ \ \ \ \ \ \ \ \ \ \ \ @"/>
    <numFmt numFmtId="191" formatCode="#,##0.0_);[Red]\(#,##0.0\)"/>
    <numFmt numFmtId="192" formatCode="#,##0&quot;  &quot;"/>
    <numFmt numFmtId="193" formatCode="\ \ \ \ \ \ \ \ \ \ \ \ \ \ \ \ \ \ \ \ \ \ \ \ \ \ \ \ \ \ \ \ \ \ @"/>
    <numFmt numFmtId="194" formatCode="#,##0.0&quot;    &quot;"/>
    <numFmt numFmtId="195" formatCode="#,##0.00&quot;    &quot;"/>
    <numFmt numFmtId="196" formatCode="0.0%&quot;        &quot;"/>
    <numFmt numFmtId="197" formatCode="0%&quot;        &quot;"/>
    <numFmt numFmtId="198" formatCode="&quot;    &quot;#,##0_);\(#,##0\)"/>
    <numFmt numFmtId="199" formatCode="#,##0_);\(#,##0\)&quot;    &quot;"/>
    <numFmt numFmtId="200" formatCode="#,##0_);\(#,##0\)&quot;      &quot;"/>
    <numFmt numFmtId="201" formatCode="#,##0.0;[Red]\-#,##0.0"/>
    <numFmt numFmtId="202" formatCode="#,##0;[Red]\(#,##0\)"/>
    <numFmt numFmtId="203" formatCode="#,##0.0;\-#,##0.0"/>
    <numFmt numFmtId="204" formatCode="0.00_);\(0.00\)"/>
    <numFmt numFmtId="205" formatCode="0_);\(0\)"/>
    <numFmt numFmtId="206" formatCode="#,##0.00;[Red]#,##0.00"/>
    <numFmt numFmtId="207" formatCode="#,##0.0_);\(#,##0.0\)"/>
    <numFmt numFmtId="208" formatCode="#,##0.000_);[Red]\(#,##0.000\)"/>
    <numFmt numFmtId="209" formatCode="#,##0&quot;   &quot;"/>
    <numFmt numFmtId="210" formatCode="0000"/>
    <numFmt numFmtId="211" formatCode="#,##0.0000_);[Red]\(#,##0.0000\)"/>
    <numFmt numFmtId="212" formatCode="#,##0.00000_);[Red]\(#,##0.00000\)"/>
    <numFmt numFmtId="213" formatCode="0_);[Red]\(0\)"/>
    <numFmt numFmtId="214" formatCode="0.000%&quot;     &quot;"/>
    <numFmt numFmtId="215" formatCode="mm/dd/yy"/>
    <numFmt numFmtId="216" formatCode="0.000%"/>
    <numFmt numFmtId="217" formatCode="#,##0.00_);\-#,##0.00"/>
    <numFmt numFmtId="218" formatCode="#,##0_);\-#,##0"/>
    <numFmt numFmtId="219" formatCode="#,##0.0_);\-#,##0.0"/>
    <numFmt numFmtId="220" formatCode="[$-409]dddd\,\ mmmm\ dd\,\ yyyy"/>
    <numFmt numFmtId="221" formatCode="[$-409]mmm\-yy;@"/>
    <numFmt numFmtId="222" formatCode="[$-409]mmmm\-yy;@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000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5" fillId="0" borderId="1" xfId="0" applyFont="1" applyFill="1" applyBorder="1" applyAlignment="1" quotePrefix="1">
      <alignment horizontal="left" vertical="center"/>
    </xf>
    <xf numFmtId="0" fontId="5" fillId="0" borderId="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15" applyNumberFormat="1" applyFill="1" applyAlignment="1">
      <alignment/>
    </xf>
    <xf numFmtId="37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44" fontId="4" fillId="0" borderId="0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44" fontId="0" fillId="0" borderId="0" xfId="0" applyNumberFormat="1" applyFill="1" applyBorder="1" applyAlignment="1" quotePrefix="1">
      <alignment horizontal="left"/>
    </xf>
    <xf numFmtId="44" fontId="0" fillId="0" borderId="0" xfId="0" applyNumberFormat="1" applyFill="1" applyBorder="1" applyAlignment="1">
      <alignment horizontal="center"/>
    </xf>
    <xf numFmtId="44" fontId="8" fillId="0" borderId="0" xfId="0" applyNumberFormat="1" applyFont="1" applyFill="1" applyBorder="1" applyAlignment="1">
      <alignment/>
    </xf>
    <xf numFmtId="44" fontId="0" fillId="0" borderId="0" xfId="0" applyNumberFormat="1" applyFill="1" applyBorder="1" applyAlignment="1">
      <alignment/>
    </xf>
    <xf numFmtId="44" fontId="9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43" fontId="0" fillId="0" borderId="0" xfId="0" applyNumberFormat="1" applyFill="1" applyBorder="1" applyAlignment="1" quotePrefix="1">
      <alignment horizontal="left"/>
    </xf>
    <xf numFmtId="43" fontId="0" fillId="0" borderId="0" xfId="0" applyNumberForma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43" fontId="7" fillId="0" borderId="4" xfId="0" applyNumberFormat="1" applyFont="1" applyFill="1" applyBorder="1" applyAlignment="1">
      <alignment/>
    </xf>
    <xf numFmtId="3" fontId="7" fillId="0" borderId="4" xfId="16" applyNumberFormat="1" applyFont="1" applyFill="1" applyBorder="1" applyAlignment="1">
      <alignment/>
    </xf>
    <xf numFmtId="44" fontId="7" fillId="0" borderId="5" xfId="0" applyNumberFormat="1" applyFont="1" applyFill="1" applyBorder="1" applyAlignment="1">
      <alignment vertical="center"/>
    </xf>
    <xf numFmtId="44" fontId="10" fillId="0" borderId="5" xfId="0" applyNumberFormat="1" applyFont="1" applyFill="1" applyBorder="1" applyAlignment="1">
      <alignment vertical="center"/>
    </xf>
    <xf numFmtId="3" fontId="10" fillId="0" borderId="5" xfId="16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9" fillId="0" borderId="0" xfId="0" applyNumberFormat="1" applyFont="1" applyFill="1" applyBorder="1" applyAlignment="1" quotePrefix="1">
      <alignment horizontal="left"/>
    </xf>
    <xf numFmtId="0" fontId="11" fillId="0" borderId="0" xfId="0" applyFont="1" applyFill="1" applyAlignment="1" applyProtection="1" quotePrefix="1">
      <alignment horizontal="left"/>
      <protection/>
    </xf>
    <xf numFmtId="37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 quotePrefix="1">
      <alignment horizontal="left"/>
      <protection/>
    </xf>
    <xf numFmtId="0" fontId="11" fillId="0" borderId="0" xfId="0" applyFont="1" applyFill="1" applyAlignment="1" applyProtection="1">
      <alignment horizontal="left"/>
      <protection/>
    </xf>
    <xf numFmtId="37" fontId="0" fillId="0" borderId="0" xfId="0" applyNumberFormat="1" applyFont="1" applyFill="1" applyAlignment="1" applyProtection="1" quotePrefix="1">
      <alignment horizontal="left"/>
      <protection/>
    </xf>
    <xf numFmtId="43" fontId="0" fillId="0" borderId="4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44" fontId="0" fillId="0" borderId="5" xfId="0" applyNumberFormat="1" applyFill="1" applyBorder="1" applyAlignment="1">
      <alignment vertical="center"/>
    </xf>
    <xf numFmtId="44" fontId="4" fillId="0" borderId="5" xfId="0" applyNumberFormat="1" applyFont="1" applyFill="1" applyBorder="1" applyAlignment="1">
      <alignment vertical="center"/>
    </xf>
    <xf numFmtId="3" fontId="4" fillId="0" borderId="5" xfId="16" applyNumberFormat="1" applyFont="1" applyFill="1" applyBorder="1" applyAlignment="1">
      <alignment vertical="center"/>
    </xf>
    <xf numFmtId="0" fontId="0" fillId="0" borderId="5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44" fontId="9" fillId="0" borderId="5" xfId="0" applyNumberFormat="1" applyFont="1" applyFill="1" applyBorder="1" applyAlignment="1" quotePrefix="1">
      <alignment horizontal="left" vertical="center"/>
    </xf>
    <xf numFmtId="3" fontId="3" fillId="0" borderId="5" xfId="16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quotePrefix="1">
      <alignment horizontal="left"/>
    </xf>
    <xf numFmtId="0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1" fontId="7" fillId="0" borderId="5" xfId="16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0" fillId="0" borderId="4" xfId="0" applyNumberFormat="1" applyFill="1" applyBorder="1" applyAlignment="1">
      <alignment/>
    </xf>
    <xf numFmtId="44" fontId="12" fillId="0" borderId="5" xfId="0" applyNumberFormat="1" applyFont="1" applyFill="1" applyBorder="1" applyAlignment="1">
      <alignment vertical="center"/>
    </xf>
    <xf numFmtId="41" fontId="13" fillId="0" borderId="5" xfId="16" applyFont="1" applyFill="1" applyBorder="1" applyAlignment="1">
      <alignment horizontal="left" vertical="center"/>
    </xf>
    <xf numFmtId="41" fontId="13" fillId="0" borderId="5" xfId="16" applyFont="1" applyFill="1" applyBorder="1" applyAlignment="1">
      <alignment horizontal="center" vertical="center"/>
    </xf>
    <xf numFmtId="14" fontId="6" fillId="0" borderId="0" xfId="0" applyNumberFormat="1" applyFont="1" applyAlignment="1">
      <alignment/>
    </xf>
    <xf numFmtId="0" fontId="14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14" fontId="15" fillId="0" borderId="0" xfId="0" applyNumberFormat="1" applyFont="1" applyAlignment="1">
      <alignment horizontal="centerContinuous"/>
    </xf>
    <xf numFmtId="37" fontId="15" fillId="0" borderId="0" xfId="0" applyNumberFormat="1" applyFont="1" applyAlignment="1" applyProtection="1" quotePrefix="1">
      <alignment horizontal="right"/>
      <protection/>
    </xf>
    <xf numFmtId="37" fontId="1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15" fillId="0" borderId="0" xfId="0" applyFont="1" applyAlignment="1">
      <alignment/>
    </xf>
    <xf numFmtId="0" fontId="15" fillId="0" borderId="0" xfId="0" applyFont="1" applyAlignment="1" applyProtection="1">
      <alignment horizontal="right"/>
      <protection/>
    </xf>
    <xf numFmtId="37" fontId="15" fillId="0" borderId="0" xfId="0" applyNumberFormat="1" applyFont="1" applyAlignment="1" applyProtection="1">
      <alignment/>
      <protection/>
    </xf>
    <xf numFmtId="166" fontId="15" fillId="0" borderId="0" xfId="21" applyNumberFormat="1" applyFont="1" applyAlignment="1" applyProtection="1">
      <alignment/>
      <protection/>
    </xf>
    <xf numFmtId="37" fontId="15" fillId="0" borderId="4" xfId="0" applyNumberFormat="1" applyFont="1" applyBorder="1" applyAlignment="1" applyProtection="1">
      <alignment/>
      <protection/>
    </xf>
    <xf numFmtId="166" fontId="15" fillId="0" borderId="4" xfId="21" applyNumberFormat="1" applyFont="1" applyBorder="1" applyAlignment="1" applyProtection="1">
      <alignment/>
      <protection/>
    </xf>
    <xf numFmtId="0" fontId="15" fillId="0" borderId="0" xfId="0" applyFont="1" applyAlignment="1" quotePrefix="1">
      <alignment horizontal="left"/>
    </xf>
    <xf numFmtId="0" fontId="15" fillId="0" borderId="4" xfId="0" applyFont="1" applyBorder="1" applyAlignment="1">
      <alignment/>
    </xf>
    <xf numFmtId="0" fontId="13" fillId="0" borderId="5" xfId="0" applyFont="1" applyBorder="1" applyAlignment="1" applyProtection="1">
      <alignment horizontal="left" vertical="center"/>
      <protection/>
    </xf>
    <xf numFmtId="37" fontId="13" fillId="0" borderId="5" xfId="0" applyNumberFormat="1" applyFont="1" applyBorder="1" applyAlignment="1" applyProtection="1">
      <alignment vertical="center"/>
      <protection/>
    </xf>
    <xf numFmtId="166" fontId="13" fillId="0" borderId="5" xfId="21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3" fontId="5" fillId="0" borderId="5" xfId="16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 applyProtection="1" quotePrefix="1">
      <alignment horizontal="left"/>
      <protection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37" fontId="5" fillId="0" borderId="0" xfId="0" applyNumberFormat="1" applyFont="1" applyAlignment="1" applyProtection="1">
      <alignment horizontal="center"/>
      <protection/>
    </xf>
    <xf numFmtId="37" fontId="5" fillId="0" borderId="4" xfId="0" applyNumberFormat="1" applyFont="1" applyBorder="1" applyAlignment="1" applyProtection="1">
      <alignment horizontal="center"/>
      <protection/>
    </xf>
    <xf numFmtId="37" fontId="5" fillId="0" borderId="4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left"/>
      <protection/>
    </xf>
    <xf numFmtId="0" fontId="15" fillId="0" borderId="0" xfId="0" applyFont="1" applyBorder="1" applyAlignment="1">
      <alignment/>
    </xf>
    <xf numFmtId="44" fontId="4" fillId="0" borderId="3" xfId="0" applyNumberFormat="1" applyFont="1" applyFill="1" applyBorder="1" applyAlignment="1" quotePrefix="1">
      <alignment horizontal="left"/>
    </xf>
    <xf numFmtId="44" fontId="4" fillId="0" borderId="3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5" fillId="0" borderId="6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Alignment="1" applyProtection="1" quotePrefix="1">
      <alignment horizontal="left"/>
      <protection/>
    </xf>
    <xf numFmtId="0" fontId="4" fillId="0" borderId="0" xfId="0" applyFont="1" applyFill="1" applyAlignment="1" applyProtection="1" quotePrefix="1">
      <alignment horizontal="center"/>
      <protection/>
    </xf>
    <xf numFmtId="0" fontId="4" fillId="0" borderId="0" xfId="0" applyFont="1" applyFill="1" applyAlignment="1" quotePrefix="1">
      <alignment horizontal="center"/>
    </xf>
    <xf numFmtId="3" fontId="4" fillId="0" borderId="0" xfId="15" applyNumberFormat="1" applyFont="1" applyAlignment="1">
      <alignment/>
    </xf>
    <xf numFmtId="3" fontId="4" fillId="0" borderId="4" xfId="15" applyNumberFormat="1" applyFont="1" applyBorder="1" applyAlignment="1">
      <alignment/>
    </xf>
    <xf numFmtId="3" fontId="4" fillId="0" borderId="0" xfId="0" applyNumberFormat="1" applyFont="1" applyFill="1" applyAlignment="1" applyProtection="1">
      <alignment horizontal="fill"/>
      <protection/>
    </xf>
    <xf numFmtId="3" fontId="4" fillId="0" borderId="0" xfId="15" applyNumberFormat="1" applyFont="1" applyFill="1" applyAlignment="1" applyProtection="1">
      <alignment/>
      <protection/>
    </xf>
    <xf numFmtId="3" fontId="4" fillId="0" borderId="0" xfId="15" applyNumberFormat="1" applyFont="1" applyBorder="1" applyAlignment="1">
      <alignment/>
    </xf>
    <xf numFmtId="3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 applyProtection="1" quotePrefix="1">
      <alignment horizontal="fill"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 quotePrefix="1">
      <alignment horizontal="fill"/>
      <protection/>
    </xf>
    <xf numFmtId="37" fontId="4" fillId="0" borderId="0" xfId="0" applyNumberFormat="1" applyFont="1" applyFill="1" applyAlignment="1" applyProtection="1">
      <alignment horizontal="fill"/>
      <protection/>
    </xf>
    <xf numFmtId="37" fontId="4" fillId="0" borderId="0" xfId="0" applyNumberFormat="1" applyFont="1" applyFill="1" applyAlignment="1" applyProtection="1" quotePrefix="1">
      <alignment/>
      <protection/>
    </xf>
    <xf numFmtId="37" fontId="4" fillId="0" borderId="0" xfId="0" applyNumberFormat="1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165" fontId="4" fillId="0" borderId="0" xfId="15" applyNumberFormat="1" applyFont="1" applyAlignment="1">
      <alignment/>
    </xf>
    <xf numFmtId="165" fontId="3" fillId="0" borderId="0" xfId="15" applyNumberFormat="1" applyFont="1" applyAlignment="1">
      <alignment horizontal="center"/>
    </xf>
    <xf numFmtId="165" fontId="4" fillId="0" borderId="4" xfId="15" applyNumberFormat="1" applyFont="1" applyBorder="1" applyAlignment="1" quotePrefix="1">
      <alignment horizontal="center"/>
    </xf>
    <xf numFmtId="165" fontId="4" fillId="0" borderId="4" xfId="15" applyNumberFormat="1" applyFont="1" applyBorder="1" applyAlignment="1">
      <alignment/>
    </xf>
    <xf numFmtId="165" fontId="4" fillId="0" borderId="0" xfId="15" applyNumberFormat="1" applyFont="1" applyFill="1" applyAlignment="1" applyProtection="1">
      <alignment/>
      <protection/>
    </xf>
    <xf numFmtId="165" fontId="4" fillId="0" borderId="0" xfId="15" applyNumberFormat="1" applyFont="1" applyFill="1" applyAlignment="1" applyProtection="1" quotePrefix="1">
      <alignment/>
      <protection/>
    </xf>
    <xf numFmtId="165" fontId="4" fillId="0" borderId="0" xfId="15" applyNumberFormat="1" applyFont="1" applyFill="1" applyAlignment="1">
      <alignment/>
    </xf>
    <xf numFmtId="165" fontId="4" fillId="0" borderId="0" xfId="15" applyNumberFormat="1" applyFont="1" applyBorder="1" applyAlignment="1">
      <alignment/>
    </xf>
    <xf numFmtId="37" fontId="4" fillId="0" borderId="4" xfId="0" applyNumberFormat="1" applyFont="1" applyFill="1" applyBorder="1" applyAlignment="1" applyProtection="1" quotePrefix="1">
      <alignment/>
      <protection/>
    </xf>
    <xf numFmtId="165" fontId="4" fillId="0" borderId="4" xfId="15" applyNumberFormat="1" applyFont="1" applyFill="1" applyBorder="1" applyAlignment="1">
      <alignment/>
    </xf>
    <xf numFmtId="165" fontId="5" fillId="0" borderId="2" xfId="15" applyNumberFormat="1" applyFont="1" applyFill="1" applyBorder="1" applyAlignment="1" applyProtection="1">
      <alignment vertical="center"/>
      <protection/>
    </xf>
    <xf numFmtId="3" fontId="4" fillId="0" borderId="0" xfId="16" applyNumberFormat="1" applyFont="1" applyFill="1" applyBorder="1" applyAlignment="1">
      <alignment vertical="center"/>
    </xf>
    <xf numFmtId="44" fontId="3" fillId="0" borderId="3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4" fillId="0" borderId="0" xfId="15" applyNumberFormat="1" applyFont="1" applyFill="1" applyAlignment="1">
      <alignment/>
    </xf>
    <xf numFmtId="0" fontId="3" fillId="0" borderId="4" xfId="0" applyFont="1" applyFill="1" applyBorder="1" applyAlignment="1" applyProtection="1" quotePrefix="1">
      <alignment horizontal="left"/>
      <protection/>
    </xf>
    <xf numFmtId="0" fontId="5" fillId="0" borderId="0" xfId="0" applyFont="1" applyFill="1" applyAlignment="1">
      <alignment/>
    </xf>
    <xf numFmtId="4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 quotePrefix="1">
      <alignment horizontal="center"/>
    </xf>
    <xf numFmtId="37" fontId="13" fillId="0" borderId="0" xfId="0" applyNumberFormat="1" applyFont="1" applyAlignment="1" applyProtection="1" quotePrefix="1">
      <alignment horizontal="center"/>
      <protection/>
    </xf>
    <xf numFmtId="0" fontId="13" fillId="0" borderId="0" xfId="0" applyFont="1" applyAlignment="1" quotePrefix="1">
      <alignment horizontal="center"/>
    </xf>
    <xf numFmtId="0" fontId="14" fillId="0" borderId="0" xfId="0" applyFont="1" applyAlignment="1" applyProtection="1" quotePrefix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E21" sqref="E21"/>
    </sheetView>
  </sheetViews>
  <sheetFormatPr defaultColWidth="9.140625" defaultRowHeight="12.75"/>
  <cols>
    <col min="1" max="1" width="9.57421875" style="0" customWidth="1"/>
    <col min="3" max="3" width="13.00390625" style="0" customWidth="1"/>
    <col min="4" max="4" width="17.57421875" style="0" customWidth="1"/>
    <col min="5" max="5" width="17.7109375" style="0" customWidth="1"/>
    <col min="6" max="6" width="18.00390625" style="0" customWidth="1"/>
    <col min="7" max="7" width="10.8515625" style="0" customWidth="1"/>
  </cols>
  <sheetData>
    <row r="1" spans="1:7" ht="12.75">
      <c r="A1" s="1"/>
      <c r="B1" s="1"/>
      <c r="C1" s="1"/>
      <c r="D1" s="2"/>
      <c r="E1" s="1"/>
      <c r="F1" s="1"/>
      <c r="G1" s="56"/>
    </row>
    <row r="2" spans="1:7" ht="20.25">
      <c r="A2" s="147" t="s">
        <v>995</v>
      </c>
      <c r="B2" s="147"/>
      <c r="C2" s="147"/>
      <c r="D2" s="147"/>
      <c r="E2" s="147"/>
      <c r="F2" s="147"/>
      <c r="G2" s="147"/>
    </row>
    <row r="3" spans="1:6" ht="20.25">
      <c r="A3" s="57"/>
      <c r="B3" s="58"/>
      <c r="C3" s="58"/>
      <c r="D3" s="58"/>
      <c r="E3" s="58"/>
      <c r="F3" s="59"/>
    </row>
    <row r="4" spans="1:6" ht="12.75">
      <c r="A4" s="1"/>
      <c r="B4" s="1"/>
      <c r="C4" s="1"/>
      <c r="D4" s="1"/>
      <c r="E4" s="1"/>
      <c r="F4" s="1"/>
    </row>
    <row r="5" spans="1:6" ht="15">
      <c r="A5" s="1"/>
      <c r="B5" s="1"/>
      <c r="C5" s="1"/>
      <c r="D5" s="60"/>
      <c r="F5" s="61"/>
    </row>
    <row r="6" spans="1:7" ht="18">
      <c r="A6" s="1"/>
      <c r="B6" s="1"/>
      <c r="C6" s="1"/>
      <c r="D6" s="145" t="s">
        <v>947</v>
      </c>
      <c r="E6" s="146" t="s">
        <v>994</v>
      </c>
      <c r="F6" s="89"/>
      <c r="G6" s="6"/>
    </row>
    <row r="7" spans="1:7" ht="15.75">
      <c r="A7" s="1"/>
      <c r="B7" s="1"/>
      <c r="C7" s="1"/>
      <c r="D7" s="90" t="s">
        <v>3</v>
      </c>
      <c r="E7" s="90" t="s">
        <v>6</v>
      </c>
      <c r="F7" s="90" t="s">
        <v>917</v>
      </c>
      <c r="G7" s="91" t="s">
        <v>918</v>
      </c>
    </row>
    <row r="8" spans="1:6" ht="15.75">
      <c r="A8" s="62" t="s">
        <v>919</v>
      </c>
      <c r="B8" s="63"/>
      <c r="C8" s="63"/>
      <c r="D8" s="63"/>
      <c r="E8" s="63"/>
      <c r="F8" s="63"/>
    </row>
    <row r="9" spans="1:6" ht="15">
      <c r="A9" s="63"/>
      <c r="B9" s="63"/>
      <c r="C9" s="64"/>
      <c r="D9" s="63"/>
      <c r="E9" s="63"/>
      <c r="F9" s="63"/>
    </row>
    <row r="10" spans="1:7" ht="15.75">
      <c r="A10" s="63"/>
      <c r="B10" s="62" t="s">
        <v>920</v>
      </c>
      <c r="C10" s="63"/>
      <c r="D10" s="65">
        <v>106193049</v>
      </c>
      <c r="E10" s="65">
        <f>SUM(GFBUDGETBOOK!E27)</f>
        <v>108075022</v>
      </c>
      <c r="F10" s="65">
        <f>SUM(E10-D10)</f>
        <v>1881973</v>
      </c>
      <c r="G10" s="66">
        <f>F10/D10</f>
        <v>0.01772218631748675</v>
      </c>
    </row>
    <row r="11" spans="1:7" ht="15.75">
      <c r="A11" s="63"/>
      <c r="B11" s="92"/>
      <c r="C11" s="63"/>
      <c r="D11" s="65"/>
      <c r="E11" s="65"/>
      <c r="F11" s="65"/>
      <c r="G11" s="66"/>
    </row>
    <row r="12" spans="1:7" ht="15.75">
      <c r="A12" s="63"/>
      <c r="B12" s="62" t="s">
        <v>368</v>
      </c>
      <c r="C12" s="63"/>
      <c r="D12" s="65">
        <v>9451689</v>
      </c>
      <c r="E12" s="65">
        <f>SUM(GFBUDGETBOOK!E61)</f>
        <v>9498956</v>
      </c>
      <c r="F12" s="65">
        <f>SUM(E12-D12)</f>
        <v>47267</v>
      </c>
      <c r="G12" s="66">
        <f>F12/D12</f>
        <v>0.0050009051292314</v>
      </c>
    </row>
    <row r="13" spans="1:7" ht="15.75">
      <c r="A13" s="63"/>
      <c r="B13" s="92"/>
      <c r="C13" s="63"/>
      <c r="D13" s="67"/>
      <c r="E13" s="67"/>
      <c r="F13" s="67"/>
      <c r="G13" s="68"/>
    </row>
    <row r="14" spans="1:7" ht="15">
      <c r="A14" s="63"/>
      <c r="B14" s="93" t="s">
        <v>921</v>
      </c>
      <c r="C14" s="63"/>
      <c r="D14" s="65">
        <f>SUM(D10:D13)</f>
        <v>115644738</v>
      </c>
      <c r="E14" s="65">
        <f>SUM(E10:E13)</f>
        <v>117573978</v>
      </c>
      <c r="F14" s="65">
        <f>SUM(E14-D14)</f>
        <v>1929240</v>
      </c>
      <c r="G14" s="66">
        <f>F14/D14</f>
        <v>0.016682471103873314</v>
      </c>
    </row>
    <row r="15" spans="1:7" ht="15">
      <c r="A15" s="63"/>
      <c r="B15" s="63"/>
      <c r="C15" s="63"/>
      <c r="D15" s="65"/>
      <c r="E15" s="65"/>
      <c r="F15" s="65"/>
      <c r="G15" s="66"/>
    </row>
    <row r="16" spans="1:7" ht="15">
      <c r="A16" s="63"/>
      <c r="B16" s="63"/>
      <c r="C16" s="63"/>
      <c r="D16" s="65"/>
      <c r="E16" s="65"/>
      <c r="F16" s="65"/>
      <c r="G16" s="66"/>
    </row>
    <row r="17" spans="1:7" ht="15.75">
      <c r="A17" s="62" t="s">
        <v>922</v>
      </c>
      <c r="B17" s="63"/>
      <c r="C17" s="63"/>
      <c r="D17" s="65"/>
      <c r="E17" s="65"/>
      <c r="F17" s="65"/>
      <c r="G17" s="66"/>
    </row>
    <row r="18" spans="1:7" ht="15">
      <c r="A18" s="63"/>
      <c r="B18" s="63"/>
      <c r="C18" s="63"/>
      <c r="D18" s="65"/>
      <c r="E18" s="65"/>
      <c r="F18" s="65"/>
      <c r="G18" s="66"/>
    </row>
    <row r="19" spans="1:7" ht="15.75">
      <c r="A19" s="63"/>
      <c r="B19" s="62" t="s">
        <v>923</v>
      </c>
      <c r="C19" s="63"/>
      <c r="D19" s="65">
        <v>15447494</v>
      </c>
      <c r="E19" s="65">
        <f>SUM(GFBUDGETBOOK!E91)</f>
        <v>15492567</v>
      </c>
      <c r="F19" s="65">
        <f>SUM(E19-D19)</f>
        <v>45073</v>
      </c>
      <c r="G19" s="66">
        <f>F19/D19</f>
        <v>0.0029178195505368057</v>
      </c>
    </row>
    <row r="20" spans="1:7" ht="15.75">
      <c r="A20" s="63"/>
      <c r="B20" s="92"/>
      <c r="C20" s="63"/>
      <c r="D20" s="65"/>
      <c r="E20" s="65"/>
      <c r="F20" s="65"/>
      <c r="G20" s="66"/>
    </row>
    <row r="21" spans="1:7" ht="15.75">
      <c r="A21" s="63"/>
      <c r="B21" s="62" t="s">
        <v>924</v>
      </c>
      <c r="C21" s="63"/>
      <c r="D21" s="65">
        <v>16231479</v>
      </c>
      <c r="E21" s="65">
        <f>SUM(GFBUDGETBOOK!E115)</f>
        <v>16296960</v>
      </c>
      <c r="F21" s="65">
        <f>SUM(E21-D21)</f>
        <v>65481</v>
      </c>
      <c r="G21" s="66">
        <f>F21/D21</f>
        <v>0.004034197992678301</v>
      </c>
    </row>
    <row r="22" spans="1:7" ht="15.75">
      <c r="A22" s="63"/>
      <c r="B22" s="92"/>
      <c r="C22" s="63"/>
      <c r="D22" s="65"/>
      <c r="E22" s="65"/>
      <c r="F22" s="65"/>
      <c r="G22" s="66"/>
    </row>
    <row r="23" spans="1:7" ht="15.75">
      <c r="A23" s="63"/>
      <c r="B23" s="62" t="s">
        <v>832</v>
      </c>
      <c r="C23" s="63"/>
      <c r="D23" s="65">
        <v>14887250</v>
      </c>
      <c r="E23" s="65">
        <f>SUM(GFBUDGETBOOK!E128)</f>
        <v>15232250</v>
      </c>
      <c r="F23" s="65">
        <f>SUM(E23-D23)</f>
        <v>345000</v>
      </c>
      <c r="G23" s="66">
        <f>F23/D23</f>
        <v>0.023174192681657123</v>
      </c>
    </row>
    <row r="24" spans="1:7" ht="15.75">
      <c r="A24" s="63"/>
      <c r="B24" s="92"/>
      <c r="C24" s="63"/>
      <c r="D24" s="65"/>
      <c r="E24" s="65"/>
      <c r="F24" s="65"/>
      <c r="G24" s="66"/>
    </row>
    <row r="25" spans="1:7" ht="15.75">
      <c r="A25" s="63"/>
      <c r="B25" s="62" t="s">
        <v>925</v>
      </c>
      <c r="C25" s="63"/>
      <c r="D25" s="65">
        <v>10808336</v>
      </c>
      <c r="E25" s="65">
        <f>SUM(GFBUDGETBOOK!E143)</f>
        <v>11423542</v>
      </c>
      <c r="F25" s="65">
        <f>SUM(E25-D25)</f>
        <v>615206</v>
      </c>
      <c r="G25" s="66">
        <f>F25/D25</f>
        <v>0.05691958503140539</v>
      </c>
    </row>
    <row r="26" spans="1:7" ht="15.75">
      <c r="A26" s="63"/>
      <c r="B26" s="62"/>
      <c r="C26" s="63"/>
      <c r="D26" s="67"/>
      <c r="E26" s="67"/>
      <c r="F26" s="67"/>
      <c r="G26" s="68"/>
    </row>
    <row r="27" spans="1:7" ht="15">
      <c r="A27" s="63"/>
      <c r="B27" s="94" t="s">
        <v>921</v>
      </c>
      <c r="C27" s="63"/>
      <c r="D27" s="65">
        <f>SUM(D19:D25)</f>
        <v>57374559</v>
      </c>
      <c r="E27" s="65">
        <f>SUM(E19:E25)</f>
        <v>58445319</v>
      </c>
      <c r="F27" s="65">
        <f>SUM(E27-D27)</f>
        <v>1070760</v>
      </c>
      <c r="G27" s="66">
        <f>F27/D27</f>
        <v>0.018662627106205733</v>
      </c>
    </row>
    <row r="28" spans="1:6" ht="15">
      <c r="A28" s="63"/>
      <c r="B28" s="63"/>
      <c r="C28" s="63"/>
      <c r="D28" s="63"/>
      <c r="E28" s="63"/>
      <c r="F28" s="65"/>
    </row>
    <row r="29" spans="1:6" ht="15">
      <c r="A29" s="63"/>
      <c r="B29" s="69"/>
      <c r="C29" s="63"/>
      <c r="D29" s="63"/>
      <c r="E29" s="63"/>
      <c r="F29" s="65"/>
    </row>
    <row r="30" spans="1:6" ht="15">
      <c r="A30" s="63"/>
      <c r="B30" s="69"/>
      <c r="C30" s="63"/>
      <c r="D30" s="70"/>
      <c r="E30" s="95"/>
      <c r="F30" s="65"/>
    </row>
    <row r="31" spans="1:7" ht="33" customHeight="1">
      <c r="A31" s="71" t="s">
        <v>833</v>
      </c>
      <c r="B31" s="71"/>
      <c r="C31" s="71"/>
      <c r="D31" s="72">
        <f>D14+D27</f>
        <v>173019297</v>
      </c>
      <c r="E31" s="72">
        <f>E14+E27</f>
        <v>176019297</v>
      </c>
      <c r="F31" s="72">
        <f>SUM(E31-D31)</f>
        <v>3000000</v>
      </c>
      <c r="G31" s="73">
        <f>F31/D31</f>
        <v>0.01733910640036874</v>
      </c>
    </row>
    <row r="32" spans="1:6" ht="12.75">
      <c r="A32" s="1"/>
      <c r="B32" s="1"/>
      <c r="C32" s="1"/>
      <c r="D32" s="1"/>
      <c r="E32" s="1"/>
      <c r="F32" s="1"/>
    </row>
    <row r="79" ht="12.75">
      <c r="G79" s="74"/>
    </row>
    <row r="80" ht="12.75">
      <c r="G80" s="75"/>
    </row>
    <row r="82" ht="12.75">
      <c r="G82" s="74"/>
    </row>
    <row r="83" ht="12.75">
      <c r="G83" s="76"/>
    </row>
  </sheetData>
  <mergeCells count="1">
    <mergeCell ref="A2:G2"/>
  </mergeCells>
  <printOptions/>
  <pageMargins left="0.99" right="0.47" top="0.87" bottom="0.62" header="0.51" footer="0.24"/>
  <pageSetup firstPageNumber="4" useFirstPageNumber="1" horizontalDpi="600" verticalDpi="600" orientation="portrait" scale="90" r:id="rId1"/>
  <headerFooter alignWithMargins="0">
    <oddHeader>&amp;C&amp;"Arial,Bold"&amp;18NEW HAVEN PUBLIC SCHOOLS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52"/>
  <sheetViews>
    <sheetView workbookViewId="0" topLeftCell="A1">
      <selection activeCell="E75" sqref="E75"/>
    </sheetView>
  </sheetViews>
  <sheetFormatPr defaultColWidth="9.140625" defaultRowHeight="12.75"/>
  <cols>
    <col min="1" max="1" width="5.8515625" style="7" customWidth="1"/>
    <col min="2" max="2" width="14.421875" style="7" customWidth="1"/>
    <col min="3" max="3" width="33.28125" style="7" customWidth="1"/>
    <col min="4" max="4" width="22.00390625" style="7" customWidth="1"/>
    <col min="5" max="5" width="19.140625" style="8" customWidth="1"/>
    <col min="6" max="16384" width="9.140625" style="7" customWidth="1"/>
  </cols>
  <sheetData>
    <row r="2" ht="12.75">
      <c r="E2" s="84"/>
    </row>
    <row r="3" spans="2:5" s="5" customFormat="1" ht="15.75">
      <c r="B3" s="142" t="s">
        <v>0</v>
      </c>
      <c r="C3" s="10"/>
      <c r="D3" s="10"/>
      <c r="E3" s="11"/>
    </row>
    <row r="4" spans="2:5" s="5" customFormat="1" ht="15.75">
      <c r="B4" s="12"/>
      <c r="C4" s="12"/>
      <c r="D4" s="143" t="s">
        <v>926</v>
      </c>
      <c r="E4" s="144" t="s">
        <v>968</v>
      </c>
    </row>
    <row r="5" spans="1:5" s="5" customFormat="1" ht="15.75" thickBot="1">
      <c r="A5" s="13"/>
      <c r="B5" s="96" t="s">
        <v>837</v>
      </c>
      <c r="C5" s="97"/>
      <c r="D5" s="138" t="s">
        <v>950</v>
      </c>
      <c r="E5" s="139" t="s">
        <v>998</v>
      </c>
    </row>
    <row r="6" spans="2:4" s="5" customFormat="1" ht="12.75">
      <c r="B6" s="14"/>
      <c r="C6" s="15"/>
      <c r="D6" s="15"/>
    </row>
    <row r="7" spans="2:4" s="5" customFormat="1" ht="18.75">
      <c r="B7" s="16" t="s">
        <v>838</v>
      </c>
      <c r="C7" s="17"/>
      <c r="D7" s="17"/>
    </row>
    <row r="8" spans="2:4" s="5" customFormat="1" ht="18.75">
      <c r="B8" s="16"/>
      <c r="C8" s="17"/>
      <c r="D8" s="17"/>
    </row>
    <row r="9" spans="2:4" s="5" customFormat="1" ht="15.75">
      <c r="B9" s="18" t="s">
        <v>839</v>
      </c>
      <c r="C9" s="17"/>
      <c r="D9" s="17"/>
    </row>
    <row r="10" spans="2:4" s="5" customFormat="1" ht="10.5" customHeight="1">
      <c r="B10" s="17"/>
      <c r="C10" s="17"/>
      <c r="D10" s="17"/>
    </row>
    <row r="11" spans="2:5" s="5" customFormat="1" ht="12.75">
      <c r="B11" s="14" t="s">
        <v>23</v>
      </c>
      <c r="C11" s="17" t="s">
        <v>22</v>
      </c>
      <c r="D11" s="19">
        <v>852637</v>
      </c>
      <c r="E11" s="19">
        <v>951784</v>
      </c>
    </row>
    <row r="12" spans="2:5" s="5" customFormat="1" ht="12.75">
      <c r="B12" s="20" t="s">
        <v>26</v>
      </c>
      <c r="C12" s="21" t="s">
        <v>25</v>
      </c>
      <c r="D12" s="19">
        <v>932634</v>
      </c>
      <c r="E12" s="19">
        <v>1046216</v>
      </c>
    </row>
    <row r="13" spans="2:5" s="5" customFormat="1" ht="12.75">
      <c r="B13" s="20" t="s">
        <v>58</v>
      </c>
      <c r="C13" s="21" t="s">
        <v>57</v>
      </c>
      <c r="D13" s="19">
        <v>2656969</v>
      </c>
      <c r="E13" s="19">
        <v>2779946</v>
      </c>
    </row>
    <row r="14" spans="2:5" s="5" customFormat="1" ht="12.75">
      <c r="B14" s="20" t="s">
        <v>61</v>
      </c>
      <c r="C14" s="20" t="s">
        <v>840</v>
      </c>
      <c r="D14" s="19">
        <v>9735920</v>
      </c>
      <c r="E14" s="19">
        <v>9663519</v>
      </c>
    </row>
    <row r="15" spans="2:5" s="5" customFormat="1" ht="12.75">
      <c r="B15" s="20" t="s">
        <v>362</v>
      </c>
      <c r="C15" s="21" t="s">
        <v>361</v>
      </c>
      <c r="D15" s="19">
        <v>72985638</v>
      </c>
      <c r="E15" s="19">
        <v>74622674</v>
      </c>
    </row>
    <row r="16" spans="2:5" s="5" customFormat="1" ht="12.75">
      <c r="B16" s="20" t="s">
        <v>29</v>
      </c>
      <c r="C16" s="21" t="s">
        <v>484</v>
      </c>
      <c r="D16" s="19">
        <v>2170359</v>
      </c>
      <c r="E16" s="19">
        <v>1829790</v>
      </c>
    </row>
    <row r="17" spans="2:5" s="5" customFormat="1" ht="12.75">
      <c r="B17" s="20" t="s">
        <v>332</v>
      </c>
      <c r="C17" s="22" t="s">
        <v>331</v>
      </c>
      <c r="D17" s="19">
        <v>453049</v>
      </c>
      <c r="E17" s="19">
        <v>489371</v>
      </c>
    </row>
    <row r="18" spans="2:5" s="5" customFormat="1" ht="12.75">
      <c r="B18" s="20" t="s">
        <v>534</v>
      </c>
      <c r="C18" s="21" t="s">
        <v>834</v>
      </c>
      <c r="D18" s="19">
        <v>7365709</v>
      </c>
      <c r="E18" s="19">
        <v>7754999</v>
      </c>
    </row>
    <row r="19" spans="2:5" s="5" customFormat="1" ht="12.75">
      <c r="B19" s="20" t="s">
        <v>740</v>
      </c>
      <c r="C19" s="21" t="s">
        <v>841</v>
      </c>
      <c r="D19" s="19">
        <v>791147</v>
      </c>
      <c r="E19" s="19">
        <v>827105</v>
      </c>
    </row>
    <row r="20" spans="2:5" s="5" customFormat="1" ht="12.75">
      <c r="B20" s="20" t="s">
        <v>743</v>
      </c>
      <c r="C20" s="21" t="s">
        <v>742</v>
      </c>
      <c r="D20" s="19">
        <v>256256</v>
      </c>
      <c r="E20" s="19">
        <v>256256</v>
      </c>
    </row>
    <row r="21" spans="2:5" s="5" customFormat="1" ht="12.75">
      <c r="B21" s="20" t="s">
        <v>32</v>
      </c>
      <c r="C21" s="21" t="s">
        <v>31</v>
      </c>
      <c r="D21" s="19">
        <v>3000165</v>
      </c>
      <c r="E21" s="19">
        <v>2726712</v>
      </c>
    </row>
    <row r="22" spans="2:5" s="5" customFormat="1" ht="12.75">
      <c r="B22" s="20" t="s">
        <v>806</v>
      </c>
      <c r="C22" s="21" t="s">
        <v>842</v>
      </c>
      <c r="D22" s="19">
        <v>135148</v>
      </c>
      <c r="E22" s="19">
        <v>89124</v>
      </c>
    </row>
    <row r="23" spans="2:5" s="5" customFormat="1" ht="12.75">
      <c r="B23" s="20" t="s">
        <v>723</v>
      </c>
      <c r="C23" s="21" t="s">
        <v>722</v>
      </c>
      <c r="D23" s="19">
        <v>2382856</v>
      </c>
      <c r="E23" s="19">
        <v>2632870</v>
      </c>
    </row>
    <row r="24" spans="2:5" s="5" customFormat="1" ht="12.75">
      <c r="B24" s="20" t="s">
        <v>365</v>
      </c>
      <c r="C24" s="21" t="s">
        <v>364</v>
      </c>
      <c r="D24" s="19">
        <v>2297758</v>
      </c>
      <c r="E24" s="19">
        <v>2228699</v>
      </c>
    </row>
    <row r="25" spans="2:5" s="5" customFormat="1" ht="12.75">
      <c r="B25" s="20" t="s">
        <v>747</v>
      </c>
      <c r="C25" s="21" t="s">
        <v>746</v>
      </c>
      <c r="D25" s="19">
        <v>176804</v>
      </c>
      <c r="E25" s="19">
        <v>175957</v>
      </c>
    </row>
    <row r="26" spans="2:5" s="5" customFormat="1" ht="12.75" customHeight="1">
      <c r="B26" s="23"/>
      <c r="C26" s="23"/>
      <c r="D26" s="23"/>
      <c r="E26" s="24"/>
    </row>
    <row r="27" spans="2:5" s="5" customFormat="1" ht="18" customHeight="1">
      <c r="B27" s="25"/>
      <c r="C27" s="26" t="s">
        <v>843</v>
      </c>
      <c r="D27" s="45">
        <f>SUM(D11:D26)</f>
        <v>106193049</v>
      </c>
      <c r="E27" s="45">
        <f>SUM(E11:E26)</f>
        <v>108075022</v>
      </c>
    </row>
    <row r="28" spans="2:5" s="5" customFormat="1" ht="5.25" customHeight="1">
      <c r="B28" s="28"/>
      <c r="C28" s="28"/>
      <c r="D28" s="28"/>
      <c r="E28" s="29"/>
    </row>
    <row r="29" spans="2:5" s="5" customFormat="1" ht="15.75">
      <c r="B29" s="30" t="s">
        <v>844</v>
      </c>
      <c r="C29" s="28"/>
      <c r="D29" s="28"/>
      <c r="E29" s="8"/>
    </row>
    <row r="30" spans="2:5" s="5" customFormat="1" ht="6" customHeight="1">
      <c r="B30" s="28"/>
      <c r="C30" s="28"/>
      <c r="D30" s="28"/>
      <c r="E30" s="8"/>
    </row>
    <row r="31" spans="2:5" s="5" customFormat="1" ht="12.75">
      <c r="B31" s="31" t="s">
        <v>845</v>
      </c>
      <c r="C31" s="32" t="s">
        <v>846</v>
      </c>
      <c r="D31" s="19">
        <v>1300000</v>
      </c>
      <c r="E31" s="19">
        <v>1500000</v>
      </c>
    </row>
    <row r="32" spans="2:5" s="5" customFormat="1" ht="12.75">
      <c r="B32" s="31" t="s">
        <v>847</v>
      </c>
      <c r="C32" s="33" t="s">
        <v>515</v>
      </c>
      <c r="D32" s="19">
        <v>570000</v>
      </c>
      <c r="E32" s="19">
        <v>570000</v>
      </c>
    </row>
    <row r="33" spans="2:5" s="5" customFormat="1" ht="12.75">
      <c r="B33" s="31" t="s">
        <v>848</v>
      </c>
      <c r="C33" s="33" t="s">
        <v>849</v>
      </c>
      <c r="D33" s="19">
        <v>300000</v>
      </c>
      <c r="E33" s="19">
        <v>300000</v>
      </c>
    </row>
    <row r="34" spans="2:5" s="5" customFormat="1" ht="12.75">
      <c r="B34" s="31" t="s">
        <v>850</v>
      </c>
      <c r="C34" s="34" t="s">
        <v>749</v>
      </c>
      <c r="D34" s="19">
        <v>100000</v>
      </c>
      <c r="E34" s="19">
        <v>100000</v>
      </c>
    </row>
    <row r="35" spans="2:5" s="5" customFormat="1" ht="12.75">
      <c r="B35" s="31" t="s">
        <v>851</v>
      </c>
      <c r="C35" s="34" t="s">
        <v>852</v>
      </c>
      <c r="D35" s="19">
        <v>165000</v>
      </c>
      <c r="E35" s="19">
        <v>165000</v>
      </c>
    </row>
    <row r="36" spans="2:5" s="5" customFormat="1" ht="12.75">
      <c r="B36" s="31" t="s">
        <v>853</v>
      </c>
      <c r="C36" s="32" t="s">
        <v>67</v>
      </c>
      <c r="D36" s="19">
        <v>80000</v>
      </c>
      <c r="E36" s="19">
        <v>80000</v>
      </c>
    </row>
    <row r="37" spans="2:5" s="5" customFormat="1" ht="12.75">
      <c r="B37" s="31" t="s">
        <v>854</v>
      </c>
      <c r="C37" s="32" t="s">
        <v>855</v>
      </c>
      <c r="D37" s="19">
        <v>550000</v>
      </c>
      <c r="E37" s="19">
        <v>550000</v>
      </c>
    </row>
    <row r="38" spans="2:5" s="5" customFormat="1" ht="12.75">
      <c r="B38" s="35" t="s">
        <v>856</v>
      </c>
      <c r="C38" s="32" t="s">
        <v>857</v>
      </c>
      <c r="D38" s="19">
        <v>60000</v>
      </c>
      <c r="E38" s="19">
        <v>60000</v>
      </c>
    </row>
    <row r="39" spans="2:5" s="5" customFormat="1" ht="12.75">
      <c r="B39" s="31" t="s">
        <v>858</v>
      </c>
      <c r="C39" s="32" t="s">
        <v>361</v>
      </c>
      <c r="D39" s="19">
        <v>700000</v>
      </c>
      <c r="E39" s="19">
        <v>700000</v>
      </c>
    </row>
    <row r="40" spans="2:5" s="5" customFormat="1" ht="12.75">
      <c r="B40" s="31" t="s">
        <v>859</v>
      </c>
      <c r="C40" s="36" t="s">
        <v>860</v>
      </c>
      <c r="D40" s="19">
        <v>80000</v>
      </c>
      <c r="E40" s="19">
        <v>80000</v>
      </c>
    </row>
    <row r="41" spans="2:5" s="5" customFormat="1" ht="12.75">
      <c r="B41" s="31" t="s">
        <v>1004</v>
      </c>
      <c r="C41" s="36" t="s">
        <v>1002</v>
      </c>
      <c r="D41" s="19">
        <v>0</v>
      </c>
      <c r="E41" s="19">
        <v>250000</v>
      </c>
    </row>
    <row r="42" spans="2:5" s="5" customFormat="1" ht="12.75">
      <c r="B42" s="31" t="s">
        <v>861</v>
      </c>
      <c r="C42" s="36" t="s">
        <v>1003</v>
      </c>
      <c r="D42" s="19">
        <v>350000</v>
      </c>
      <c r="E42" s="19">
        <v>100000</v>
      </c>
    </row>
    <row r="43" spans="2:5" s="5" customFormat="1" ht="12.75" customHeight="1">
      <c r="B43" s="31" t="s">
        <v>862</v>
      </c>
      <c r="C43" s="32" t="s">
        <v>863</v>
      </c>
      <c r="D43" s="19">
        <v>10000</v>
      </c>
      <c r="E43" s="19">
        <v>10000</v>
      </c>
    </row>
    <row r="44" spans="2:5" s="5" customFormat="1" ht="12.75">
      <c r="B44" s="31" t="s">
        <v>864</v>
      </c>
      <c r="C44" s="32" t="s">
        <v>865</v>
      </c>
      <c r="D44" s="19">
        <v>27000</v>
      </c>
      <c r="E44" s="19">
        <v>27000</v>
      </c>
    </row>
    <row r="45" spans="2:5" s="5" customFormat="1" ht="12.75">
      <c r="B45" s="31" t="s">
        <v>866</v>
      </c>
      <c r="C45" s="32" t="s">
        <v>518</v>
      </c>
      <c r="D45" s="19">
        <v>200000</v>
      </c>
      <c r="E45" s="19">
        <v>200000</v>
      </c>
    </row>
    <row r="46" spans="2:5" s="5" customFormat="1" ht="12.75">
      <c r="B46" s="35" t="s">
        <v>867</v>
      </c>
      <c r="C46" s="32" t="s">
        <v>868</v>
      </c>
      <c r="D46" s="19">
        <v>5000</v>
      </c>
      <c r="E46" s="19">
        <v>5000</v>
      </c>
    </row>
    <row r="47" spans="2:5" s="5" customFormat="1" ht="12.75">
      <c r="B47" s="31" t="s">
        <v>869</v>
      </c>
      <c r="C47" s="36" t="s">
        <v>1013</v>
      </c>
      <c r="D47" s="19">
        <v>340000</v>
      </c>
      <c r="E47" s="19">
        <v>340000</v>
      </c>
    </row>
    <row r="48" spans="2:5" s="5" customFormat="1" ht="12.75">
      <c r="B48" s="31" t="s">
        <v>870</v>
      </c>
      <c r="C48" s="32" t="s">
        <v>638</v>
      </c>
      <c r="D48" s="19">
        <v>300000</v>
      </c>
      <c r="E48" s="19">
        <v>300000</v>
      </c>
    </row>
    <row r="49" spans="2:5" s="5" customFormat="1" ht="12.75">
      <c r="B49" s="31" t="s">
        <v>872</v>
      </c>
      <c r="C49" s="32" t="s">
        <v>873</v>
      </c>
      <c r="D49" s="19">
        <v>110000</v>
      </c>
      <c r="E49" s="19">
        <v>110000</v>
      </c>
    </row>
    <row r="50" spans="2:5" s="5" customFormat="1" ht="12.75">
      <c r="B50" s="31" t="s">
        <v>874</v>
      </c>
      <c r="C50" s="34" t="s">
        <v>1005</v>
      </c>
      <c r="D50" s="19">
        <v>5000</v>
      </c>
      <c r="E50" s="19">
        <v>5000</v>
      </c>
    </row>
    <row r="51" spans="2:5" s="5" customFormat="1" ht="12.75">
      <c r="B51" s="35" t="s">
        <v>956</v>
      </c>
      <c r="C51" s="33" t="s">
        <v>1012</v>
      </c>
      <c r="D51" s="19">
        <v>15000</v>
      </c>
      <c r="E51" s="19">
        <v>15000</v>
      </c>
    </row>
    <row r="52" spans="2:5" s="5" customFormat="1" ht="12.75">
      <c r="B52" s="31" t="s">
        <v>875</v>
      </c>
      <c r="C52" s="34" t="s">
        <v>876</v>
      </c>
      <c r="D52" s="19">
        <v>15000</v>
      </c>
      <c r="E52" s="19">
        <v>15000</v>
      </c>
    </row>
    <row r="53" spans="2:5" s="5" customFormat="1" ht="12.75">
      <c r="B53" s="31" t="s">
        <v>877</v>
      </c>
      <c r="C53" s="34" t="s">
        <v>878</v>
      </c>
      <c r="D53" s="19">
        <v>334689</v>
      </c>
      <c r="E53" s="19">
        <v>181956</v>
      </c>
    </row>
    <row r="54" spans="2:5" s="5" customFormat="1" ht="12" customHeight="1">
      <c r="B54" s="31" t="s">
        <v>879</v>
      </c>
      <c r="C54" s="33" t="s">
        <v>819</v>
      </c>
      <c r="D54" s="19">
        <v>320000</v>
      </c>
      <c r="E54" s="19">
        <v>320000</v>
      </c>
    </row>
    <row r="55" spans="2:5" s="5" customFormat="1" ht="12" customHeight="1">
      <c r="B55" s="35" t="s">
        <v>963</v>
      </c>
      <c r="C55" s="34" t="s">
        <v>1006</v>
      </c>
      <c r="D55" s="19">
        <v>305000</v>
      </c>
      <c r="E55" s="19">
        <v>305000</v>
      </c>
    </row>
    <row r="56" spans="2:5" s="5" customFormat="1" ht="12" customHeight="1">
      <c r="B56" s="31" t="s">
        <v>966</v>
      </c>
      <c r="C56" s="36" t="s">
        <v>871</v>
      </c>
      <c r="D56" s="19">
        <v>260000</v>
      </c>
      <c r="E56" s="19">
        <v>260000</v>
      </c>
    </row>
    <row r="57" spans="2:5" s="5" customFormat="1" ht="12.75">
      <c r="B57" s="31" t="s">
        <v>880</v>
      </c>
      <c r="C57" s="34" t="s">
        <v>881</v>
      </c>
      <c r="D57" s="19">
        <v>50000</v>
      </c>
      <c r="E57" s="19">
        <v>50000</v>
      </c>
    </row>
    <row r="58" spans="2:5" s="5" customFormat="1" ht="12.75">
      <c r="B58" s="31" t="s">
        <v>882</v>
      </c>
      <c r="C58" s="33" t="s">
        <v>538</v>
      </c>
      <c r="D58" s="19">
        <v>1400000</v>
      </c>
      <c r="E58" s="19">
        <v>1400000</v>
      </c>
    </row>
    <row r="59" spans="2:5" s="5" customFormat="1" ht="12.75">
      <c r="B59" s="31" t="s">
        <v>883</v>
      </c>
      <c r="C59" s="33" t="s">
        <v>822</v>
      </c>
      <c r="D59" s="19">
        <v>1500000</v>
      </c>
      <c r="E59" s="19">
        <v>1500000</v>
      </c>
    </row>
    <row r="60" spans="2:5" s="5" customFormat="1" ht="12" customHeight="1">
      <c r="B60" s="37"/>
      <c r="C60" s="37"/>
      <c r="D60" s="37"/>
      <c r="E60" s="38"/>
    </row>
    <row r="61" spans="2:5" s="5" customFormat="1" ht="18" customHeight="1">
      <c r="B61" s="39"/>
      <c r="C61" s="40" t="s">
        <v>843</v>
      </c>
      <c r="D61" s="41">
        <f>SUM(D31:D60)</f>
        <v>9451689</v>
      </c>
      <c r="E61" s="41">
        <f>SUM(E31:E60)</f>
        <v>9498956</v>
      </c>
    </row>
    <row r="62" spans="2:5" s="5" customFormat="1" ht="8.25" customHeight="1">
      <c r="B62" s="42"/>
      <c r="C62" s="42"/>
      <c r="D62" s="42"/>
      <c r="E62" s="43"/>
    </row>
    <row r="63" spans="2:5" s="5" customFormat="1" ht="21" customHeight="1">
      <c r="B63" s="44" t="s">
        <v>884</v>
      </c>
      <c r="C63" s="39"/>
      <c r="D63" s="45">
        <f>D27+D61</f>
        <v>115644738</v>
      </c>
      <c r="E63" s="45">
        <f>E27+E61</f>
        <v>117573978</v>
      </c>
    </row>
    <row r="64" spans="2:5" s="5" customFormat="1" ht="6" customHeight="1">
      <c r="B64" s="28"/>
      <c r="C64" s="28"/>
      <c r="D64" s="28"/>
      <c r="E64" s="8"/>
    </row>
    <row r="65" spans="2:5" s="5" customFormat="1" ht="12.75" customHeight="1">
      <c r="B65" s="28"/>
      <c r="C65" s="28"/>
      <c r="D65" s="28"/>
      <c r="E65" s="8"/>
    </row>
    <row r="66" spans="2:5" s="5" customFormat="1" ht="18.75">
      <c r="B66" s="46" t="s">
        <v>885</v>
      </c>
      <c r="C66" s="28"/>
      <c r="D66" s="28"/>
      <c r="E66" s="8"/>
    </row>
    <row r="67" spans="2:5" s="5" customFormat="1" ht="12.75">
      <c r="B67" s="28"/>
      <c r="C67" s="28"/>
      <c r="D67" s="28"/>
      <c r="E67" s="8"/>
    </row>
    <row r="68" spans="2:5" s="5" customFormat="1" ht="15.75">
      <c r="B68" s="47" t="s">
        <v>886</v>
      </c>
      <c r="C68" s="28"/>
      <c r="D68" s="28"/>
      <c r="E68" s="8"/>
    </row>
    <row r="69" spans="2:5" s="5" customFormat="1" ht="12.75">
      <c r="B69" s="17"/>
      <c r="C69" s="17"/>
      <c r="D69" s="17"/>
      <c r="E69" s="8"/>
    </row>
    <row r="70" spans="2:5" s="5" customFormat="1" ht="12.75">
      <c r="B70" s="20" t="s">
        <v>10</v>
      </c>
      <c r="C70" s="21" t="s">
        <v>887</v>
      </c>
      <c r="D70" s="19">
        <v>25900</v>
      </c>
      <c r="E70" s="19">
        <v>26500</v>
      </c>
    </row>
    <row r="71" spans="2:5" s="5" customFormat="1" ht="12.75">
      <c r="B71" s="20" t="s">
        <v>77</v>
      </c>
      <c r="C71" s="21" t="s">
        <v>76</v>
      </c>
      <c r="D71" s="19">
        <v>470952</v>
      </c>
      <c r="E71" s="19">
        <v>497218</v>
      </c>
    </row>
    <row r="72" spans="2:5" s="5" customFormat="1" ht="12.75">
      <c r="B72" s="20" t="s">
        <v>339</v>
      </c>
      <c r="C72" s="21" t="s">
        <v>338</v>
      </c>
      <c r="D72" s="19">
        <v>15000</v>
      </c>
      <c r="E72" s="19">
        <v>15000</v>
      </c>
    </row>
    <row r="73" spans="2:5" s="5" customFormat="1" ht="12.75">
      <c r="B73" s="20" t="s">
        <v>505</v>
      </c>
      <c r="C73" s="21" t="s">
        <v>888</v>
      </c>
      <c r="D73" s="19">
        <v>60100</v>
      </c>
      <c r="E73" s="19">
        <v>60100</v>
      </c>
    </row>
    <row r="74" spans="2:5" s="5" customFormat="1" ht="12.75">
      <c r="B74" s="20" t="s">
        <v>80</v>
      </c>
      <c r="C74" s="21" t="s">
        <v>79</v>
      </c>
      <c r="D74" s="19">
        <v>463417</v>
      </c>
      <c r="E74" s="19">
        <v>460514</v>
      </c>
    </row>
    <row r="75" spans="2:5" s="5" customFormat="1" ht="12.75">
      <c r="B75" s="20" t="s">
        <v>35</v>
      </c>
      <c r="C75" s="20" t="s">
        <v>889</v>
      </c>
      <c r="D75" s="19">
        <v>1243786</v>
      </c>
      <c r="E75" s="19">
        <v>1262643</v>
      </c>
    </row>
    <row r="76" spans="2:5" s="5" customFormat="1" ht="12.75">
      <c r="B76" s="20" t="s">
        <v>587</v>
      </c>
      <c r="C76" s="21" t="s">
        <v>890</v>
      </c>
      <c r="D76" s="19">
        <v>28000</v>
      </c>
      <c r="E76" s="19">
        <v>28000</v>
      </c>
    </row>
    <row r="77" spans="2:5" s="5" customFormat="1" ht="12.75">
      <c r="B77" s="20" t="s">
        <v>84</v>
      </c>
      <c r="C77" s="21" t="s">
        <v>83</v>
      </c>
      <c r="D77" s="19">
        <v>930624</v>
      </c>
      <c r="E77" s="19">
        <v>930977</v>
      </c>
    </row>
    <row r="78" spans="2:5" s="5" customFormat="1" ht="12.75">
      <c r="B78" s="20" t="s">
        <v>559</v>
      </c>
      <c r="C78" s="21" t="s">
        <v>558</v>
      </c>
      <c r="D78" s="19">
        <v>220000</v>
      </c>
      <c r="E78" s="19">
        <v>220000</v>
      </c>
    </row>
    <row r="79" spans="2:5" s="5" customFormat="1" ht="12.75">
      <c r="B79" s="20" t="s">
        <v>38</v>
      </c>
      <c r="C79" s="21" t="s">
        <v>37</v>
      </c>
      <c r="D79" s="19">
        <v>3000</v>
      </c>
      <c r="E79" s="19">
        <v>3000</v>
      </c>
    </row>
    <row r="80" spans="2:5" s="5" customFormat="1" ht="12.75">
      <c r="B80" s="20" t="s">
        <v>510</v>
      </c>
      <c r="C80" s="21" t="s">
        <v>509</v>
      </c>
      <c r="D80" s="19">
        <v>15100</v>
      </c>
      <c r="E80" s="19">
        <v>18100</v>
      </c>
    </row>
    <row r="81" spans="2:5" s="5" customFormat="1" ht="12.75">
      <c r="B81" s="20" t="s">
        <v>699</v>
      </c>
      <c r="C81" s="21" t="s">
        <v>594</v>
      </c>
      <c r="D81" s="19">
        <v>100000</v>
      </c>
      <c r="E81" s="19">
        <v>100000</v>
      </c>
    </row>
    <row r="82" spans="2:5" s="5" customFormat="1" ht="12.75">
      <c r="B82" s="20" t="s">
        <v>625</v>
      </c>
      <c r="C82" s="21" t="s">
        <v>676</v>
      </c>
      <c r="D82" s="19">
        <v>45000</v>
      </c>
      <c r="E82" s="19">
        <v>45000</v>
      </c>
    </row>
    <row r="83" spans="2:5" s="5" customFormat="1" ht="12.75">
      <c r="B83" s="20" t="s">
        <v>524</v>
      </c>
      <c r="C83" s="20" t="s">
        <v>523</v>
      </c>
      <c r="D83" s="19">
        <v>6000</v>
      </c>
      <c r="E83" s="19">
        <v>6000</v>
      </c>
    </row>
    <row r="84" spans="2:5" s="5" customFormat="1" ht="12.75">
      <c r="B84" s="20" t="s">
        <v>87</v>
      </c>
      <c r="C84" s="21" t="s">
        <v>891</v>
      </c>
      <c r="D84" s="19">
        <v>182415</v>
      </c>
      <c r="E84" s="19">
        <v>176315</v>
      </c>
    </row>
    <row r="85" spans="2:5" s="5" customFormat="1" ht="12.75">
      <c r="B85" s="20" t="s">
        <v>13</v>
      </c>
      <c r="C85" s="21" t="s">
        <v>892</v>
      </c>
      <c r="D85" s="19">
        <v>83200</v>
      </c>
      <c r="E85" s="19">
        <v>83200</v>
      </c>
    </row>
    <row r="86" spans="2:5" s="5" customFormat="1" ht="12.75">
      <c r="B86" s="20" t="s">
        <v>602</v>
      </c>
      <c r="C86" s="21" t="s">
        <v>893</v>
      </c>
      <c r="D86" s="19">
        <v>315000</v>
      </c>
      <c r="E86" s="19">
        <v>315000</v>
      </c>
    </row>
    <row r="87" spans="2:5" s="5" customFormat="1" ht="12.75">
      <c r="B87" s="20" t="s">
        <v>602</v>
      </c>
      <c r="C87" s="21" t="s">
        <v>894</v>
      </c>
      <c r="D87" s="19">
        <v>11000000</v>
      </c>
      <c r="E87" s="19">
        <v>11000000</v>
      </c>
    </row>
    <row r="88" spans="2:5" s="5" customFormat="1" ht="12.75">
      <c r="B88" s="20" t="s">
        <v>356</v>
      </c>
      <c r="C88" s="21" t="s">
        <v>355</v>
      </c>
      <c r="D88" s="19">
        <v>30000</v>
      </c>
      <c r="E88" s="19">
        <v>30000</v>
      </c>
    </row>
    <row r="89" spans="2:5" s="5" customFormat="1" ht="12.75">
      <c r="B89" s="20" t="s">
        <v>51</v>
      </c>
      <c r="C89" s="21" t="s">
        <v>895</v>
      </c>
      <c r="D89" s="19">
        <v>210000</v>
      </c>
      <c r="E89" s="19">
        <v>215000</v>
      </c>
    </row>
    <row r="90" spans="2:5" s="5" customFormat="1" ht="12.75">
      <c r="B90" s="37"/>
      <c r="C90" s="37"/>
      <c r="D90" s="37"/>
      <c r="E90" s="38"/>
    </row>
    <row r="91" spans="2:5" s="5" customFormat="1" ht="18" customHeight="1">
      <c r="B91" s="39"/>
      <c r="C91" s="40" t="s">
        <v>843</v>
      </c>
      <c r="D91" s="41">
        <f>SUM(D69:D90)</f>
        <v>15447494</v>
      </c>
      <c r="E91" s="41">
        <f>SUM(E69:E90)</f>
        <v>15492567</v>
      </c>
    </row>
    <row r="92" spans="2:5" s="5" customFormat="1" ht="12.75">
      <c r="B92" s="28"/>
      <c r="C92" s="28"/>
      <c r="D92" s="28"/>
      <c r="E92" s="29"/>
    </row>
    <row r="93" spans="2:5" s="5" customFormat="1" ht="5.25" customHeight="1">
      <c r="B93" s="28"/>
      <c r="C93" s="28"/>
      <c r="D93" s="28"/>
      <c r="E93" s="29"/>
    </row>
    <row r="94" spans="2:5" s="5" customFormat="1" ht="15.75">
      <c r="B94" s="47" t="s">
        <v>896</v>
      </c>
      <c r="C94" s="28"/>
      <c r="D94" s="28"/>
      <c r="E94" s="8"/>
    </row>
    <row r="95" spans="2:5" s="5" customFormat="1" ht="12.75">
      <c r="B95" s="17"/>
      <c r="C95" s="17"/>
      <c r="D95" s="17"/>
      <c r="E95" s="8"/>
    </row>
    <row r="96" spans="2:5" s="5" customFormat="1" ht="12.75">
      <c r="B96" s="20" t="s">
        <v>756</v>
      </c>
      <c r="C96" s="21" t="s">
        <v>755</v>
      </c>
      <c r="D96" s="19">
        <v>2140500</v>
      </c>
      <c r="E96" s="19">
        <v>2444000</v>
      </c>
    </row>
    <row r="97" spans="2:5" s="5" customFormat="1" ht="12.75">
      <c r="B97" s="20" t="s">
        <v>759</v>
      </c>
      <c r="C97" s="21" t="s">
        <v>758</v>
      </c>
      <c r="D97" s="19">
        <v>8343300</v>
      </c>
      <c r="E97" s="19">
        <v>8025000</v>
      </c>
    </row>
    <row r="98" spans="2:5" s="5" customFormat="1" ht="12.75">
      <c r="B98" s="20" t="s">
        <v>762</v>
      </c>
      <c r="C98" s="21" t="s">
        <v>761</v>
      </c>
      <c r="D98" s="19">
        <v>100000</v>
      </c>
      <c r="E98" s="19">
        <v>100000</v>
      </c>
    </row>
    <row r="99" spans="2:5" s="5" customFormat="1" ht="12.75">
      <c r="B99" s="20" t="s">
        <v>765</v>
      </c>
      <c r="C99" s="21" t="s">
        <v>764</v>
      </c>
      <c r="D99" s="19">
        <v>190000</v>
      </c>
      <c r="E99" s="19">
        <v>190000</v>
      </c>
    </row>
    <row r="100" spans="2:5" s="5" customFormat="1" ht="12.75">
      <c r="B100" s="20" t="s">
        <v>768</v>
      </c>
      <c r="C100" s="21" t="s">
        <v>767</v>
      </c>
      <c r="D100" s="19">
        <v>325000</v>
      </c>
      <c r="E100" s="19">
        <v>450000</v>
      </c>
    </row>
    <row r="101" spans="2:5" s="5" customFormat="1" ht="12.75">
      <c r="B101" s="20" t="s">
        <v>771</v>
      </c>
      <c r="C101" s="20" t="s">
        <v>897</v>
      </c>
      <c r="D101" s="19">
        <v>175000</v>
      </c>
      <c r="E101" s="19">
        <v>175000</v>
      </c>
    </row>
    <row r="102" spans="2:5" s="5" customFormat="1" ht="12.75">
      <c r="B102" s="20" t="s">
        <v>774</v>
      </c>
      <c r="C102" s="21" t="s">
        <v>898</v>
      </c>
      <c r="D102" s="19">
        <f>155000+10000</f>
        <v>165000</v>
      </c>
      <c r="E102" s="19">
        <v>165000</v>
      </c>
    </row>
    <row r="103" spans="2:5" s="5" customFormat="1" ht="12.75">
      <c r="B103" s="20" t="s">
        <v>729</v>
      </c>
      <c r="C103" s="20" t="s">
        <v>899</v>
      </c>
      <c r="D103" s="19">
        <v>160000</v>
      </c>
      <c r="E103" s="19">
        <v>160000</v>
      </c>
    </row>
    <row r="104" spans="2:5" s="5" customFormat="1" ht="12.75">
      <c r="B104" s="20" t="s">
        <v>780</v>
      </c>
      <c r="C104" s="21" t="s">
        <v>900</v>
      </c>
      <c r="D104" s="19">
        <v>115000</v>
      </c>
      <c r="E104" s="19">
        <v>115000</v>
      </c>
    </row>
    <row r="105" spans="2:5" s="5" customFormat="1" ht="12.75">
      <c r="B105" s="20" t="s">
        <v>783</v>
      </c>
      <c r="C105" s="21" t="s">
        <v>901</v>
      </c>
      <c r="D105" s="19">
        <v>200000</v>
      </c>
      <c r="E105" s="19">
        <v>200000</v>
      </c>
    </row>
    <row r="106" spans="2:5" s="5" customFormat="1" ht="12.75">
      <c r="B106" s="20" t="s">
        <v>786</v>
      </c>
      <c r="C106" s="21" t="s">
        <v>785</v>
      </c>
      <c r="D106" s="19">
        <v>451000</v>
      </c>
      <c r="E106" s="19">
        <v>451000</v>
      </c>
    </row>
    <row r="107" spans="2:5" s="5" customFormat="1" ht="12.75">
      <c r="B107" s="20" t="s">
        <v>789</v>
      </c>
      <c r="C107" s="21" t="s">
        <v>788</v>
      </c>
      <c r="D107" s="19">
        <v>35000</v>
      </c>
      <c r="E107" s="19">
        <v>35000</v>
      </c>
    </row>
    <row r="108" spans="2:5" s="5" customFormat="1" ht="12.75">
      <c r="B108" s="20" t="s">
        <v>345</v>
      </c>
      <c r="C108" s="21" t="s">
        <v>344</v>
      </c>
      <c r="D108" s="19">
        <v>230000</v>
      </c>
      <c r="E108" s="19">
        <v>147000</v>
      </c>
    </row>
    <row r="109" spans="2:5" s="5" customFormat="1" ht="12.75">
      <c r="B109" s="20" t="s">
        <v>544</v>
      </c>
      <c r="C109" s="21" t="s">
        <v>543</v>
      </c>
      <c r="D109" s="19">
        <v>1063000</v>
      </c>
      <c r="E109" s="19">
        <v>1063000</v>
      </c>
    </row>
    <row r="110" spans="2:5" s="5" customFormat="1" ht="12.75">
      <c r="B110" s="20" t="s">
        <v>350</v>
      </c>
      <c r="C110" s="21" t="s">
        <v>902</v>
      </c>
      <c r="D110" s="19">
        <v>1896679</v>
      </c>
      <c r="E110" s="19">
        <v>1934960</v>
      </c>
    </row>
    <row r="111" spans="2:5" s="5" customFormat="1" ht="12.75">
      <c r="B111" s="20" t="s">
        <v>794</v>
      </c>
      <c r="C111" s="21" t="s">
        <v>903</v>
      </c>
      <c r="D111" s="19">
        <v>15200</v>
      </c>
      <c r="E111" s="19">
        <v>15200</v>
      </c>
    </row>
    <row r="112" spans="2:5" s="5" customFormat="1" ht="12.75">
      <c r="B112" s="20" t="s">
        <v>797</v>
      </c>
      <c r="C112" s="20" t="s">
        <v>904</v>
      </c>
      <c r="D112" s="19">
        <v>546800</v>
      </c>
      <c r="E112" s="19">
        <v>546800</v>
      </c>
    </row>
    <row r="113" spans="2:5" s="5" customFormat="1" ht="12.75">
      <c r="B113" s="20" t="s">
        <v>800</v>
      </c>
      <c r="C113" s="21" t="s">
        <v>905</v>
      </c>
      <c r="D113" s="19">
        <v>80000</v>
      </c>
      <c r="E113" s="19">
        <v>80000</v>
      </c>
    </row>
    <row r="114" spans="2:5" s="5" customFormat="1" ht="12.75">
      <c r="B114" s="37"/>
      <c r="C114" s="37"/>
      <c r="D114" s="37"/>
      <c r="E114" s="38"/>
    </row>
    <row r="115" spans="2:6" s="5" customFormat="1" ht="18" customHeight="1">
      <c r="B115" s="39"/>
      <c r="C115" s="40" t="s">
        <v>843</v>
      </c>
      <c r="D115" s="41">
        <f>SUM(D96:D113)</f>
        <v>16231479</v>
      </c>
      <c r="E115" s="41">
        <f>SUM(E96:E113)</f>
        <v>16296960</v>
      </c>
      <c r="F115" s="137"/>
    </row>
    <row r="116" spans="2:5" s="5" customFormat="1" ht="12.75">
      <c r="B116" s="28"/>
      <c r="C116" s="28"/>
      <c r="D116" s="28"/>
      <c r="E116" s="29"/>
    </row>
    <row r="117" spans="2:5" s="5" customFormat="1" ht="7.5" customHeight="1">
      <c r="B117" s="28"/>
      <c r="C117" s="28"/>
      <c r="D117" s="28"/>
      <c r="E117" s="8"/>
    </row>
    <row r="118" spans="2:5" s="5" customFormat="1" ht="15.75">
      <c r="B118" s="47" t="s">
        <v>906</v>
      </c>
      <c r="C118" s="28"/>
      <c r="D118" s="28"/>
      <c r="E118" s="8"/>
    </row>
    <row r="119" spans="2:5" s="5" customFormat="1" ht="12.75">
      <c r="B119" s="17"/>
      <c r="C119" s="17"/>
      <c r="D119" s="17"/>
      <c r="E119" s="8"/>
    </row>
    <row r="120" spans="2:5" s="5" customFormat="1" ht="12.75">
      <c r="B120" s="20" t="s">
        <v>693</v>
      </c>
      <c r="C120" s="20" t="s">
        <v>907</v>
      </c>
      <c r="D120" s="8">
        <v>7587250</v>
      </c>
      <c r="E120" s="8">
        <v>7932250</v>
      </c>
    </row>
    <row r="121" spans="2:5" s="5" customFormat="1" ht="12.75">
      <c r="B121" s="20" t="s">
        <v>616</v>
      </c>
      <c r="C121" s="20" t="s">
        <v>908</v>
      </c>
      <c r="D121" s="8">
        <v>4000000</v>
      </c>
      <c r="E121" s="8">
        <v>4000000</v>
      </c>
    </row>
    <row r="122" spans="2:5" s="5" customFormat="1" ht="12.75">
      <c r="B122" s="20" t="s">
        <v>696</v>
      </c>
      <c r="C122" s="20" t="s">
        <v>909</v>
      </c>
      <c r="D122" s="8">
        <v>400000</v>
      </c>
      <c r="E122" s="8">
        <v>400000</v>
      </c>
    </row>
    <row r="123" spans="2:5" s="5" customFormat="1" ht="12.75">
      <c r="B123" s="20" t="s">
        <v>619</v>
      </c>
      <c r="C123" s="20" t="s">
        <v>910</v>
      </c>
      <c r="D123" s="8">
        <v>300000</v>
      </c>
      <c r="E123" s="8">
        <v>300000</v>
      </c>
    </row>
    <row r="124" spans="2:5" s="5" customFormat="1" ht="12.75">
      <c r="B124" s="20" t="s">
        <v>702</v>
      </c>
      <c r="C124" s="21" t="s">
        <v>701</v>
      </c>
      <c r="D124" s="8">
        <v>700000</v>
      </c>
      <c r="E124" s="8">
        <v>700000</v>
      </c>
    </row>
    <row r="125" spans="2:5" s="5" customFormat="1" ht="12.75">
      <c r="B125" s="20" t="s">
        <v>622</v>
      </c>
      <c r="C125" s="21" t="s">
        <v>911</v>
      </c>
      <c r="D125" s="8">
        <v>1900000</v>
      </c>
      <c r="E125" s="8">
        <v>1700000</v>
      </c>
    </row>
    <row r="126" spans="2:5" s="5" customFormat="1" ht="12.75">
      <c r="B126" s="20" t="s">
        <v>1000</v>
      </c>
      <c r="C126" s="21" t="s">
        <v>1001</v>
      </c>
      <c r="D126" s="21">
        <v>0</v>
      </c>
      <c r="E126" s="8">
        <v>200000</v>
      </c>
    </row>
    <row r="127" spans="2:5" s="48" customFormat="1" ht="12.75">
      <c r="B127" s="23"/>
      <c r="C127" s="23"/>
      <c r="D127" s="23"/>
      <c r="E127" s="24"/>
    </row>
    <row r="128" spans="2:5" s="48" customFormat="1" ht="18" customHeight="1">
      <c r="B128" s="25"/>
      <c r="C128" s="49" t="s">
        <v>843</v>
      </c>
      <c r="D128" s="27">
        <f>SUM(D120:D126)</f>
        <v>14887250</v>
      </c>
      <c r="E128" s="27">
        <f>SUM(E120:E126)</f>
        <v>15232250</v>
      </c>
    </row>
    <row r="129" spans="2:5" s="48" customFormat="1" ht="12.75">
      <c r="B129" s="50"/>
      <c r="C129" s="50"/>
      <c r="D129" s="50"/>
      <c r="E129" s="51"/>
    </row>
    <row r="130" spans="2:5" s="5" customFormat="1" ht="6.75" customHeight="1">
      <c r="B130" s="28"/>
      <c r="C130" s="28"/>
      <c r="D130" s="28"/>
      <c r="E130" s="8"/>
    </row>
    <row r="131" spans="2:5" s="5" customFormat="1" ht="15.75">
      <c r="B131" s="30" t="s">
        <v>912</v>
      </c>
      <c r="C131" s="28"/>
      <c r="D131" s="28"/>
      <c r="E131" s="8"/>
    </row>
    <row r="132" spans="2:5" s="5" customFormat="1" ht="5.25" customHeight="1">
      <c r="B132" s="28"/>
      <c r="C132" s="28"/>
      <c r="D132" s="28"/>
      <c r="E132" s="8"/>
    </row>
    <row r="133" spans="2:5" s="5" customFormat="1" ht="5.25" customHeight="1">
      <c r="B133" s="17"/>
      <c r="C133" s="17"/>
      <c r="D133" s="17"/>
      <c r="E133" s="8"/>
    </row>
    <row r="134" spans="2:5" s="5" customFormat="1" ht="12.75">
      <c r="B134" s="20" t="s">
        <v>48</v>
      </c>
      <c r="C134" s="20" t="s">
        <v>913</v>
      </c>
      <c r="D134" s="19">
        <v>449110</v>
      </c>
      <c r="E134" s="19">
        <v>453358</v>
      </c>
    </row>
    <row r="135" spans="2:5" s="5" customFormat="1" ht="12.75">
      <c r="B135" s="20" t="s">
        <v>41</v>
      </c>
      <c r="C135" s="21" t="s">
        <v>40</v>
      </c>
      <c r="D135" s="19">
        <v>175000</v>
      </c>
      <c r="E135" s="19">
        <v>175000</v>
      </c>
    </row>
    <row r="136" spans="2:5" s="5" customFormat="1" ht="12.75">
      <c r="B136" s="20" t="s">
        <v>353</v>
      </c>
      <c r="C136" s="21" t="s">
        <v>352</v>
      </c>
      <c r="D136" s="19">
        <v>100000</v>
      </c>
      <c r="E136" s="19">
        <v>100000</v>
      </c>
    </row>
    <row r="137" spans="2:5" s="5" customFormat="1" ht="12.75">
      <c r="B137" s="20" t="s">
        <v>44</v>
      </c>
      <c r="C137" s="21" t="s">
        <v>93</v>
      </c>
      <c r="D137" s="19">
        <v>8774226</v>
      </c>
      <c r="E137" s="19">
        <v>9135184</v>
      </c>
    </row>
    <row r="138" spans="2:5" s="5" customFormat="1" ht="12.75">
      <c r="B138" s="20" t="s">
        <v>16</v>
      </c>
      <c r="C138" s="21" t="s">
        <v>15</v>
      </c>
      <c r="D138" s="19">
        <v>500000</v>
      </c>
      <c r="E138" s="19">
        <v>500000</v>
      </c>
    </row>
    <row r="139" spans="2:5" s="5" customFormat="1" ht="12.75">
      <c r="B139" s="20" t="s">
        <v>19</v>
      </c>
      <c r="C139" s="21" t="s">
        <v>18</v>
      </c>
      <c r="D139" s="19">
        <v>10000</v>
      </c>
      <c r="E139" s="19">
        <v>10000</v>
      </c>
    </row>
    <row r="140" spans="2:5" s="5" customFormat="1" ht="12.75">
      <c r="B140" s="20" t="s">
        <v>827</v>
      </c>
      <c r="C140" s="21" t="s">
        <v>826</v>
      </c>
      <c r="D140" s="19">
        <v>300000</v>
      </c>
      <c r="E140" s="19">
        <v>300000</v>
      </c>
    </row>
    <row r="141" spans="2:5" s="5" customFormat="1" ht="12.75" customHeight="1">
      <c r="B141" s="20" t="s">
        <v>830</v>
      </c>
      <c r="C141" s="21" t="s">
        <v>914</v>
      </c>
      <c r="D141" s="19">
        <v>500000</v>
      </c>
      <c r="E141" s="19">
        <v>750000</v>
      </c>
    </row>
    <row r="142" spans="2:5" s="5" customFormat="1" ht="12.75">
      <c r="B142" s="37"/>
      <c r="C142" s="37"/>
      <c r="D142" s="37"/>
      <c r="E142" s="38"/>
    </row>
    <row r="143" spans="2:5" s="5" customFormat="1" ht="18" customHeight="1">
      <c r="B143" s="39"/>
      <c r="C143" s="40" t="s">
        <v>843</v>
      </c>
      <c r="D143" s="41">
        <f>SUM(D133:D141)</f>
        <v>10808336</v>
      </c>
      <c r="E143" s="41">
        <f>SUM(E133:E141)</f>
        <v>11423542</v>
      </c>
    </row>
    <row r="144" spans="2:5" s="5" customFormat="1" ht="9.75" customHeight="1">
      <c r="B144" s="28"/>
      <c r="C144" s="28"/>
      <c r="D144" s="28"/>
      <c r="E144" s="29"/>
    </row>
    <row r="145" spans="2:5" s="5" customFormat="1" ht="12.75">
      <c r="B145" s="52"/>
      <c r="C145" s="52"/>
      <c r="D145" s="52"/>
      <c r="E145" s="38"/>
    </row>
    <row r="146" spans="2:5" s="5" customFormat="1" ht="21" customHeight="1">
      <c r="B146" s="53" t="s">
        <v>915</v>
      </c>
      <c r="C146" s="39"/>
      <c r="D146" s="45">
        <f>D91+D115+D128+D143</f>
        <v>57374559</v>
      </c>
      <c r="E146" s="45">
        <f>E91+E115+E128+E143</f>
        <v>58445319</v>
      </c>
    </row>
    <row r="147" spans="2:5" s="5" customFormat="1" ht="12.75">
      <c r="B147" s="28"/>
      <c r="C147" s="28"/>
      <c r="D147" s="28"/>
      <c r="E147" s="29"/>
    </row>
    <row r="148" spans="2:5" s="5" customFormat="1" ht="6.75" customHeight="1">
      <c r="B148" s="28"/>
      <c r="C148" s="28"/>
      <c r="D148" s="28"/>
      <c r="E148" s="8"/>
    </row>
    <row r="149" spans="2:5" s="5" customFormat="1" ht="12.75">
      <c r="B149" s="52"/>
      <c r="C149" s="52"/>
      <c r="D149" s="52"/>
      <c r="E149" s="38"/>
    </row>
    <row r="150" spans="2:5" s="5" customFormat="1" ht="33" customHeight="1">
      <c r="B150" s="54" t="s">
        <v>916</v>
      </c>
      <c r="C150" s="55"/>
      <c r="D150" s="77">
        <f>D63+D146</f>
        <v>173019297</v>
      </c>
      <c r="E150" s="77">
        <f>E63+E146</f>
        <v>176019297</v>
      </c>
    </row>
    <row r="151" spans="2:5" s="5" customFormat="1" ht="12.75">
      <c r="B151" s="28"/>
      <c r="C151" s="28"/>
      <c r="D151" s="28"/>
      <c r="E151" s="19"/>
    </row>
    <row r="152" spans="3:5" ht="12.75" customHeight="1">
      <c r="C152" s="5"/>
      <c r="D152" s="5"/>
      <c r="E152" s="9"/>
    </row>
  </sheetData>
  <printOptions/>
  <pageMargins left="1.05" right="0.25" top="0.75" bottom="0.48" header="0.3" footer="0.25"/>
  <pageSetup firstPageNumber="5" useFirstPageNumber="1" horizontalDpi="600" verticalDpi="600" orientation="portrait" scale="85" r:id="rId1"/>
  <headerFooter alignWithMargins="0">
    <oddHeader>&amp;C&amp;"Arial,Bold"&amp;16 2010-2011
Budget by Function</oddHeader>
    <oddFooter>&amp;C&amp;P</oddFooter>
  </headerFooter>
  <rowBreaks count="2" manualBreakCount="2">
    <brk id="64" max="255" man="1"/>
    <brk id="1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407"/>
  <sheetViews>
    <sheetView tabSelected="1" workbookViewId="0" topLeftCell="A697">
      <selection activeCell="H719" sqref="H719"/>
    </sheetView>
  </sheetViews>
  <sheetFormatPr defaultColWidth="13.7109375" defaultRowHeight="12.75"/>
  <cols>
    <col min="1" max="1" width="16.57421875" style="10" customWidth="1"/>
    <col min="2" max="2" width="16.28125" style="10" customWidth="1"/>
    <col min="3" max="3" width="12.28125" style="10" customWidth="1"/>
    <col min="4" max="4" width="11.57421875" style="78" customWidth="1"/>
    <col min="5" max="5" width="15.8515625" style="6" customWidth="1"/>
    <col min="6" max="6" width="16.28125" style="126" customWidth="1"/>
    <col min="7" max="16384" width="13.57421875" style="6" customWidth="1"/>
  </cols>
  <sheetData>
    <row r="1" spans="1:4" ht="15">
      <c r="A1" s="122" t="s">
        <v>0</v>
      </c>
      <c r="B1" s="100"/>
      <c r="C1" s="100"/>
      <c r="D1" s="101"/>
    </row>
    <row r="2" spans="1:6" ht="15">
      <c r="A2" s="79" t="s">
        <v>1</v>
      </c>
      <c r="B2" s="122" t="s">
        <v>2</v>
      </c>
      <c r="E2" s="124" t="s">
        <v>926</v>
      </c>
      <c r="F2" s="127" t="s">
        <v>968</v>
      </c>
    </row>
    <row r="3" spans="1:6" ht="15">
      <c r="A3" s="141" t="s">
        <v>4</v>
      </c>
      <c r="B3" s="103"/>
      <c r="C3" s="103"/>
      <c r="D3" s="104" t="s">
        <v>5</v>
      </c>
      <c r="E3" s="125" t="s">
        <v>950</v>
      </c>
      <c r="F3" s="128" t="s">
        <v>6</v>
      </c>
    </row>
    <row r="4" spans="1:4" ht="15">
      <c r="A4" s="80"/>
      <c r="B4" s="81"/>
      <c r="C4" s="81"/>
      <c r="D4" s="82"/>
    </row>
    <row r="5" spans="1:5" ht="12.75" customHeight="1">
      <c r="A5" s="83" t="s">
        <v>7</v>
      </c>
      <c r="D5" s="10"/>
      <c r="E5" s="98"/>
    </row>
    <row r="6" spans="1:6" ht="12.75" customHeight="1">
      <c r="A6" s="105" t="s">
        <v>8</v>
      </c>
      <c r="B6" s="120" t="s">
        <v>9</v>
      </c>
      <c r="D6" s="106" t="s">
        <v>10</v>
      </c>
      <c r="E6" s="108">
        <v>20000</v>
      </c>
      <c r="F6" s="126">
        <v>20000</v>
      </c>
    </row>
    <row r="7" spans="1:6" ht="12.75" customHeight="1">
      <c r="A7" s="105" t="s">
        <v>11</v>
      </c>
      <c r="B7" s="120" t="s">
        <v>12</v>
      </c>
      <c r="D7" s="106" t="s">
        <v>13</v>
      </c>
      <c r="E7" s="108">
        <v>45000</v>
      </c>
      <c r="F7" s="126">
        <v>45000</v>
      </c>
    </row>
    <row r="8" spans="1:6" ht="12.75" customHeight="1">
      <c r="A8" s="105" t="s">
        <v>14</v>
      </c>
      <c r="B8" s="120" t="s">
        <v>15</v>
      </c>
      <c r="D8" s="106" t="s">
        <v>16</v>
      </c>
      <c r="E8" s="108">
        <v>500000</v>
      </c>
      <c r="F8" s="126">
        <v>500000</v>
      </c>
    </row>
    <row r="9" spans="1:6" ht="12.75" customHeight="1">
      <c r="A9" s="105" t="s">
        <v>17</v>
      </c>
      <c r="B9" s="120" t="s">
        <v>18</v>
      </c>
      <c r="D9" s="106" t="s">
        <v>19</v>
      </c>
      <c r="E9" s="109">
        <v>10000</v>
      </c>
      <c r="F9" s="129">
        <v>10000</v>
      </c>
    </row>
    <row r="10" ht="12.75" customHeight="1">
      <c r="E10" s="110"/>
    </row>
    <row r="11" spans="5:6" ht="12.75" customHeight="1">
      <c r="E11" s="111">
        <f>SUM(E6:E9)</f>
        <v>575000</v>
      </c>
      <c r="F11" s="130">
        <f>SUM(F6:F9)</f>
        <v>575000</v>
      </c>
    </row>
    <row r="12" spans="1:5" ht="12.75" customHeight="1">
      <c r="A12" s="83" t="s">
        <v>20</v>
      </c>
      <c r="E12" s="108"/>
    </row>
    <row r="13" spans="1:6" ht="12.75" customHeight="1">
      <c r="A13" s="105" t="s">
        <v>21</v>
      </c>
      <c r="B13" s="120" t="s">
        <v>22</v>
      </c>
      <c r="D13" s="106" t="s">
        <v>23</v>
      </c>
      <c r="E13" s="108">
        <v>781610</v>
      </c>
      <c r="F13" s="126">
        <v>742825</v>
      </c>
    </row>
    <row r="14" spans="1:6" ht="12.75" customHeight="1">
      <c r="A14" s="105" t="s">
        <v>24</v>
      </c>
      <c r="B14" s="120" t="s">
        <v>25</v>
      </c>
      <c r="D14" s="106" t="s">
        <v>26</v>
      </c>
      <c r="E14" s="108">
        <v>139497</v>
      </c>
      <c r="F14" s="126">
        <v>143850</v>
      </c>
    </row>
    <row r="15" spans="1:6" ht="12.75" customHeight="1">
      <c r="A15" s="105" t="s">
        <v>27</v>
      </c>
      <c r="B15" s="120" t="s">
        <v>28</v>
      </c>
      <c r="D15" s="106" t="s">
        <v>29</v>
      </c>
      <c r="E15" s="108">
        <v>776979</v>
      </c>
      <c r="F15" s="126">
        <v>476979</v>
      </c>
    </row>
    <row r="16" spans="1:6" ht="12.75" customHeight="1">
      <c r="A16" s="105" t="s">
        <v>30</v>
      </c>
      <c r="B16" s="105" t="s">
        <v>31</v>
      </c>
      <c r="D16" s="106" t="s">
        <v>32</v>
      </c>
      <c r="E16" s="108">
        <v>335202</v>
      </c>
      <c r="F16" s="126">
        <v>335202</v>
      </c>
    </row>
    <row r="17" spans="1:6" ht="12.75" customHeight="1">
      <c r="A17" s="105" t="s">
        <v>33</v>
      </c>
      <c r="B17" s="120" t="s">
        <v>34</v>
      </c>
      <c r="D17" s="106" t="s">
        <v>35</v>
      </c>
      <c r="E17" s="108">
        <v>20000</v>
      </c>
      <c r="F17" s="126">
        <v>20000</v>
      </c>
    </row>
    <row r="18" spans="1:6" ht="12.75" customHeight="1">
      <c r="A18" s="105" t="s">
        <v>36</v>
      </c>
      <c r="B18" s="120" t="s">
        <v>37</v>
      </c>
      <c r="D18" s="106" t="s">
        <v>38</v>
      </c>
      <c r="E18" s="108">
        <v>3000</v>
      </c>
      <c r="F18" s="126">
        <v>3000</v>
      </c>
    </row>
    <row r="19" spans="1:6" ht="12.75" customHeight="1">
      <c r="A19" s="105" t="s">
        <v>39</v>
      </c>
      <c r="B19" s="120" t="s">
        <v>40</v>
      </c>
      <c r="D19" s="106" t="s">
        <v>41</v>
      </c>
      <c r="E19" s="108">
        <v>175000</v>
      </c>
      <c r="F19" s="126">
        <v>175000</v>
      </c>
    </row>
    <row r="20" spans="1:6" ht="12.75" customHeight="1">
      <c r="A20" s="105" t="s">
        <v>42</v>
      </c>
      <c r="B20" s="105" t="s">
        <v>43</v>
      </c>
      <c r="D20" s="106" t="s">
        <v>44</v>
      </c>
      <c r="E20" s="109">
        <v>2170000</v>
      </c>
      <c r="F20" s="129">
        <v>2192000</v>
      </c>
    </row>
    <row r="21" ht="12.75" customHeight="1">
      <c r="E21" s="110"/>
    </row>
    <row r="22" spans="5:6" ht="12.75" customHeight="1">
      <c r="E22" s="111">
        <f>SUM(E13:E20)</f>
        <v>4401288</v>
      </c>
      <c r="F22" s="130">
        <f>SUM(F13:F20)</f>
        <v>4088856</v>
      </c>
    </row>
    <row r="23" spans="1:5" ht="12.75" customHeight="1">
      <c r="A23" s="83" t="s">
        <v>45</v>
      </c>
      <c r="E23" s="108"/>
    </row>
    <row r="24" spans="1:6" ht="12.75" customHeight="1">
      <c r="A24" s="105" t="s">
        <v>46</v>
      </c>
      <c r="B24" s="120" t="s">
        <v>47</v>
      </c>
      <c r="D24" s="106" t="s">
        <v>48</v>
      </c>
      <c r="E24" s="108">
        <v>136000</v>
      </c>
      <c r="F24" s="126">
        <v>136000</v>
      </c>
    </row>
    <row r="25" spans="1:6" ht="12.75" customHeight="1">
      <c r="A25" s="105" t="s">
        <v>951</v>
      </c>
      <c r="B25" s="120" t="s">
        <v>952</v>
      </c>
      <c r="D25" s="106">
        <v>55520</v>
      </c>
      <c r="E25" s="108">
        <v>200000</v>
      </c>
      <c r="F25" s="126">
        <v>200000</v>
      </c>
    </row>
    <row r="26" spans="1:6" ht="12.75" customHeight="1">
      <c r="A26" s="105" t="s">
        <v>49</v>
      </c>
      <c r="B26" s="120" t="s">
        <v>50</v>
      </c>
      <c r="D26" s="106" t="s">
        <v>51</v>
      </c>
      <c r="E26" s="108">
        <v>10000</v>
      </c>
      <c r="F26" s="126">
        <v>15000</v>
      </c>
    </row>
    <row r="27" spans="1:6" ht="12.75" customHeight="1">
      <c r="A27" s="105" t="s">
        <v>52</v>
      </c>
      <c r="B27" s="120" t="s">
        <v>53</v>
      </c>
      <c r="D27" s="106" t="s">
        <v>44</v>
      </c>
      <c r="E27" s="109">
        <v>50000</v>
      </c>
      <c r="F27" s="129">
        <v>50000</v>
      </c>
    </row>
    <row r="28" ht="12.75" customHeight="1">
      <c r="E28" s="110"/>
    </row>
    <row r="29" spans="5:6" ht="12.75" customHeight="1">
      <c r="E29" s="111">
        <f>SUM(E24:E27)</f>
        <v>396000</v>
      </c>
      <c r="F29" s="130">
        <f>SUM(F24:F27)</f>
        <v>401000</v>
      </c>
    </row>
    <row r="30" spans="1:5" ht="12.75" customHeight="1">
      <c r="A30" s="83" t="s">
        <v>54</v>
      </c>
      <c r="E30" s="108"/>
    </row>
    <row r="31" spans="1:6" ht="12.75" customHeight="1">
      <c r="A31" s="105" t="s">
        <v>55</v>
      </c>
      <c r="B31" s="10" t="s">
        <v>25</v>
      </c>
      <c r="D31" s="107" t="s">
        <v>26</v>
      </c>
      <c r="E31" s="108">
        <v>399744</v>
      </c>
      <c r="F31" s="126">
        <v>275001</v>
      </c>
    </row>
    <row r="32" spans="1:6" ht="12.75" customHeight="1">
      <c r="A32" s="105" t="s">
        <v>56</v>
      </c>
      <c r="B32" s="10" t="s">
        <v>57</v>
      </c>
      <c r="D32" s="107" t="s">
        <v>58</v>
      </c>
      <c r="E32" s="108">
        <v>225418</v>
      </c>
      <c r="F32" s="126">
        <v>347737</v>
      </c>
    </row>
    <row r="33" spans="1:6" ht="23.25" customHeight="1">
      <c r="A33" s="105" t="s">
        <v>59</v>
      </c>
      <c r="B33" s="120" t="s">
        <v>60</v>
      </c>
      <c r="D33" s="106" t="s">
        <v>61</v>
      </c>
      <c r="E33" s="109">
        <v>4688417</v>
      </c>
      <c r="F33" s="129">
        <v>3814388</v>
      </c>
    </row>
    <row r="34" spans="1:5" ht="12.75" customHeight="1">
      <c r="A34" s="105"/>
      <c r="B34" s="120"/>
      <c r="D34" s="106"/>
      <c r="E34" s="112"/>
    </row>
    <row r="35" spans="1:6" ht="12.75" customHeight="1">
      <c r="A35" s="120"/>
      <c r="B35" s="120"/>
      <c r="D35" s="121"/>
      <c r="E35" s="113">
        <f>SUM(E31:E33)</f>
        <v>5313579</v>
      </c>
      <c r="F35" s="130">
        <f>SUM(F31:F33)</f>
        <v>4437126</v>
      </c>
    </row>
    <row r="36" spans="1:5" ht="12.75" customHeight="1">
      <c r="A36" s="120"/>
      <c r="B36" s="120"/>
      <c r="D36" s="121"/>
      <c r="E36" s="113"/>
    </row>
    <row r="37" spans="1:5" ht="12.75" customHeight="1">
      <c r="A37" s="83" t="s">
        <v>62</v>
      </c>
      <c r="E37" s="108"/>
    </row>
    <row r="38" spans="1:6" ht="12.75" customHeight="1">
      <c r="A38" s="105" t="s">
        <v>63</v>
      </c>
      <c r="B38" s="120" t="s">
        <v>60</v>
      </c>
      <c r="D38" s="106" t="s">
        <v>61</v>
      </c>
      <c r="E38" s="109">
        <v>1631103</v>
      </c>
      <c r="F38" s="129">
        <v>1444296</v>
      </c>
    </row>
    <row r="39" ht="12.75" customHeight="1">
      <c r="E39" s="110"/>
    </row>
    <row r="40" spans="5:6" ht="12.75" customHeight="1">
      <c r="E40" s="113">
        <f>SUM(E38:E39)</f>
        <v>1631103</v>
      </c>
      <c r="F40" s="130">
        <f>SUM(F38:F39)</f>
        <v>1444296</v>
      </c>
    </row>
    <row r="41" spans="1:5" ht="12.75" customHeight="1">
      <c r="A41" s="83" t="s">
        <v>64</v>
      </c>
      <c r="E41" s="108"/>
    </row>
    <row r="42" spans="1:6" ht="12.75" customHeight="1">
      <c r="A42" s="105" t="s">
        <v>957</v>
      </c>
      <c r="B42" s="10" t="s">
        <v>948</v>
      </c>
      <c r="D42" s="78">
        <v>50112</v>
      </c>
      <c r="E42" s="108">
        <v>114965</v>
      </c>
      <c r="F42" s="126">
        <v>118520</v>
      </c>
    </row>
    <row r="43" spans="1:6" ht="12.75" customHeight="1">
      <c r="A43" s="105" t="s">
        <v>65</v>
      </c>
      <c r="B43" s="120" t="s">
        <v>60</v>
      </c>
      <c r="D43" s="106" t="s">
        <v>61</v>
      </c>
      <c r="E43" s="108">
        <v>2732084</v>
      </c>
      <c r="F43" s="126">
        <v>2047558</v>
      </c>
    </row>
    <row r="44" spans="1:6" ht="12.75" customHeight="1">
      <c r="A44" s="105" t="s">
        <v>66</v>
      </c>
      <c r="B44" s="120" t="s">
        <v>67</v>
      </c>
      <c r="D44" s="106" t="s">
        <v>68</v>
      </c>
      <c r="E44" s="108">
        <v>80000</v>
      </c>
      <c r="F44" s="126">
        <v>80000</v>
      </c>
    </row>
    <row r="45" spans="1:6" ht="12.75" customHeight="1">
      <c r="A45" s="105" t="s">
        <v>69</v>
      </c>
      <c r="B45" s="120" t="s">
        <v>12</v>
      </c>
      <c r="D45" s="106" t="s">
        <v>13</v>
      </c>
      <c r="E45" s="108">
        <v>11200</v>
      </c>
      <c r="F45" s="126">
        <v>11200</v>
      </c>
    </row>
    <row r="46" spans="1:6" ht="12.75" customHeight="1">
      <c r="A46" s="105" t="s">
        <v>70</v>
      </c>
      <c r="B46" s="120" t="s">
        <v>71</v>
      </c>
      <c r="D46" s="106" t="s">
        <v>44</v>
      </c>
      <c r="E46" s="109">
        <v>22000</v>
      </c>
      <c r="F46" s="129">
        <v>0</v>
      </c>
    </row>
    <row r="47" ht="12.75" customHeight="1">
      <c r="E47" s="110"/>
    </row>
    <row r="48" spans="5:6" ht="12.75" customHeight="1">
      <c r="E48" s="113">
        <f>SUM(E42:E47)</f>
        <v>2960249</v>
      </c>
      <c r="F48" s="130">
        <f>SUM(F42:F47)</f>
        <v>2257278</v>
      </c>
    </row>
    <row r="49" spans="5:6" ht="12.75" customHeight="1">
      <c r="E49" s="113"/>
      <c r="F49" s="130"/>
    </row>
    <row r="50" spans="1:5" ht="12.75" customHeight="1">
      <c r="A50" s="85" t="s">
        <v>72</v>
      </c>
      <c r="E50" s="108"/>
    </row>
    <row r="51" spans="1:6" ht="12.75" customHeight="1">
      <c r="A51" s="102" t="s">
        <v>73</v>
      </c>
      <c r="B51" s="10" t="s">
        <v>74</v>
      </c>
      <c r="D51" s="107" t="s">
        <v>48</v>
      </c>
      <c r="E51" s="108">
        <v>2000</v>
      </c>
      <c r="F51" s="126">
        <v>0</v>
      </c>
    </row>
    <row r="52" spans="1:6" ht="12.75" customHeight="1">
      <c r="A52" s="102" t="s">
        <v>75</v>
      </c>
      <c r="B52" s="10" t="s">
        <v>76</v>
      </c>
      <c r="D52" s="107" t="s">
        <v>77</v>
      </c>
      <c r="E52" s="108">
        <v>1000</v>
      </c>
      <c r="F52" s="126">
        <v>1000</v>
      </c>
    </row>
    <row r="53" spans="1:6" ht="12.75" customHeight="1">
      <c r="A53" s="102" t="s">
        <v>78</v>
      </c>
      <c r="B53" s="10" t="s">
        <v>79</v>
      </c>
      <c r="D53" s="107" t="s">
        <v>80</v>
      </c>
      <c r="E53" s="108">
        <v>12589</v>
      </c>
      <c r="F53" s="126">
        <v>12224</v>
      </c>
    </row>
    <row r="54" spans="1:6" ht="12.75" customHeight="1">
      <c r="A54" s="102" t="s">
        <v>81</v>
      </c>
      <c r="B54" s="10" t="s">
        <v>34</v>
      </c>
      <c r="D54" s="107" t="s">
        <v>35</v>
      </c>
      <c r="E54" s="108">
        <v>8000</v>
      </c>
      <c r="F54" s="126">
        <v>8000</v>
      </c>
    </row>
    <row r="55" spans="1:6" ht="12.75" customHeight="1">
      <c r="A55" s="102" t="s">
        <v>82</v>
      </c>
      <c r="B55" s="10" t="s">
        <v>83</v>
      </c>
      <c r="D55" s="107" t="s">
        <v>84</v>
      </c>
      <c r="E55" s="108">
        <v>19140</v>
      </c>
      <c r="F55" s="126">
        <v>21140</v>
      </c>
    </row>
    <row r="56" spans="1:6" ht="12.75" customHeight="1">
      <c r="A56" s="102" t="s">
        <v>85</v>
      </c>
      <c r="B56" s="10" t="s">
        <v>86</v>
      </c>
      <c r="D56" s="107" t="s">
        <v>87</v>
      </c>
      <c r="E56" s="109">
        <v>125</v>
      </c>
      <c r="F56" s="129">
        <v>125</v>
      </c>
    </row>
    <row r="57" ht="12.75" customHeight="1">
      <c r="E57" s="114"/>
    </row>
    <row r="58" spans="5:6" ht="12.75" customHeight="1">
      <c r="E58" s="115">
        <f>SUM(E51:E57)</f>
        <v>42854</v>
      </c>
      <c r="F58" s="130">
        <f>SUM(F51:F57)</f>
        <v>42489</v>
      </c>
    </row>
    <row r="59" spans="1:5" ht="12.75" customHeight="1">
      <c r="A59" s="86" t="s">
        <v>88</v>
      </c>
      <c r="E59" s="108"/>
    </row>
    <row r="60" spans="1:6" ht="12.75" customHeight="1">
      <c r="A60" s="102" t="s">
        <v>89</v>
      </c>
      <c r="B60" s="10" t="s">
        <v>76</v>
      </c>
      <c r="D60" s="107" t="s">
        <v>77</v>
      </c>
      <c r="E60" s="108">
        <v>4500</v>
      </c>
      <c r="F60" s="126">
        <v>4500</v>
      </c>
    </row>
    <row r="61" spans="1:6" ht="12.75" customHeight="1">
      <c r="A61" s="102" t="s">
        <v>90</v>
      </c>
      <c r="B61" s="10" t="s">
        <v>79</v>
      </c>
      <c r="D61" s="107" t="s">
        <v>80</v>
      </c>
      <c r="E61" s="108">
        <v>15286</v>
      </c>
      <c r="F61" s="126">
        <v>12701</v>
      </c>
    </row>
    <row r="62" spans="1:6" ht="12.75" customHeight="1">
      <c r="A62" s="102" t="s">
        <v>91</v>
      </c>
      <c r="B62" s="10" t="s">
        <v>34</v>
      </c>
      <c r="D62" s="107" t="s">
        <v>35</v>
      </c>
      <c r="E62" s="108">
        <v>3400</v>
      </c>
      <c r="F62" s="126">
        <v>3400</v>
      </c>
    </row>
    <row r="63" spans="1:6" ht="12.75" customHeight="1">
      <c r="A63" s="102" t="s">
        <v>92</v>
      </c>
      <c r="B63" s="10" t="s">
        <v>83</v>
      </c>
      <c r="D63" s="107" t="s">
        <v>84</v>
      </c>
      <c r="E63" s="109">
        <v>18500</v>
      </c>
      <c r="F63" s="129">
        <v>18500</v>
      </c>
    </row>
    <row r="64" ht="12.75" customHeight="1">
      <c r="E64" s="114"/>
    </row>
    <row r="65" spans="5:6" ht="12.75" customHeight="1">
      <c r="E65" s="115">
        <f>SUM(E60:E64)</f>
        <v>41686</v>
      </c>
      <c r="F65" s="130">
        <f>SUM(F60:F64)</f>
        <v>39101</v>
      </c>
    </row>
    <row r="66" spans="1:5" ht="12.75" customHeight="1">
      <c r="A66" s="83" t="s">
        <v>94</v>
      </c>
      <c r="E66" s="108"/>
    </row>
    <row r="67" spans="1:6" ht="12.75" customHeight="1">
      <c r="A67" s="102" t="s">
        <v>95</v>
      </c>
      <c r="B67" s="10" t="s">
        <v>74</v>
      </c>
      <c r="D67" s="107" t="s">
        <v>48</v>
      </c>
      <c r="E67" s="108">
        <v>1000</v>
      </c>
      <c r="F67" s="126">
        <v>1000</v>
      </c>
    </row>
    <row r="68" spans="1:6" ht="12.75" customHeight="1">
      <c r="A68" s="102" t="s">
        <v>96</v>
      </c>
      <c r="B68" s="10" t="s">
        <v>76</v>
      </c>
      <c r="D68" s="107" t="s">
        <v>77</v>
      </c>
      <c r="E68" s="108">
        <v>10000</v>
      </c>
      <c r="F68" s="126">
        <v>10000</v>
      </c>
    </row>
    <row r="69" spans="1:6" ht="12.75" customHeight="1">
      <c r="A69" s="102" t="s">
        <v>97</v>
      </c>
      <c r="B69" s="10" t="s">
        <v>79</v>
      </c>
      <c r="D69" s="107" t="s">
        <v>80</v>
      </c>
      <c r="E69" s="108">
        <v>12870</v>
      </c>
      <c r="F69" s="126">
        <v>12898</v>
      </c>
    </row>
    <row r="70" spans="1:6" ht="12.75" customHeight="1">
      <c r="A70" s="102" t="s">
        <v>98</v>
      </c>
      <c r="B70" s="10" t="s">
        <v>34</v>
      </c>
      <c r="D70" s="107" t="s">
        <v>35</v>
      </c>
      <c r="E70" s="108">
        <v>30000</v>
      </c>
      <c r="F70" s="126">
        <v>30000</v>
      </c>
    </row>
    <row r="71" spans="1:6" ht="12.75" customHeight="1">
      <c r="A71" s="102" t="s">
        <v>99</v>
      </c>
      <c r="B71" s="10" t="s">
        <v>83</v>
      </c>
      <c r="D71" s="107" t="s">
        <v>84</v>
      </c>
      <c r="E71" s="108">
        <v>10000</v>
      </c>
      <c r="F71" s="126">
        <v>10000</v>
      </c>
    </row>
    <row r="72" spans="1:6" ht="12.75" customHeight="1">
      <c r="A72" s="102" t="s">
        <v>100</v>
      </c>
      <c r="B72" s="10" t="s">
        <v>86</v>
      </c>
      <c r="D72" s="107" t="s">
        <v>87</v>
      </c>
      <c r="E72" s="109">
        <v>862</v>
      </c>
      <c r="F72" s="129">
        <v>862</v>
      </c>
    </row>
    <row r="73" ht="12.75" customHeight="1">
      <c r="E73" s="116"/>
    </row>
    <row r="74" spans="5:6" ht="12.75" customHeight="1">
      <c r="E74" s="115">
        <f>SUM(E67:E73)</f>
        <v>64732</v>
      </c>
      <c r="F74" s="130">
        <f>SUM(F67:F73)</f>
        <v>64760</v>
      </c>
    </row>
    <row r="75" spans="1:5" ht="12.75" customHeight="1">
      <c r="A75" s="83" t="s">
        <v>101</v>
      </c>
      <c r="E75" s="108"/>
    </row>
    <row r="76" spans="1:6" ht="12.75" customHeight="1">
      <c r="A76" s="102" t="s">
        <v>102</v>
      </c>
      <c r="B76" s="10" t="s">
        <v>76</v>
      </c>
      <c r="D76" s="107" t="s">
        <v>77</v>
      </c>
      <c r="E76" s="108">
        <v>10000</v>
      </c>
      <c r="F76" s="126">
        <v>10000</v>
      </c>
    </row>
    <row r="77" spans="1:6" ht="12.75" customHeight="1">
      <c r="A77" s="102" t="s">
        <v>103</v>
      </c>
      <c r="B77" s="10" t="s">
        <v>79</v>
      </c>
      <c r="D77" s="107" t="s">
        <v>80</v>
      </c>
      <c r="E77" s="108">
        <v>9329</v>
      </c>
      <c r="F77" s="126">
        <v>8795</v>
      </c>
    </row>
    <row r="78" spans="1:6" ht="12.75" customHeight="1">
      <c r="A78" s="102" t="s">
        <v>104</v>
      </c>
      <c r="B78" s="10" t="s">
        <v>34</v>
      </c>
      <c r="D78" s="107" t="s">
        <v>35</v>
      </c>
      <c r="E78" s="108">
        <v>8195</v>
      </c>
      <c r="F78" s="126">
        <v>6195</v>
      </c>
    </row>
    <row r="79" spans="1:6" ht="12.75" customHeight="1">
      <c r="A79" s="102" t="s">
        <v>105</v>
      </c>
      <c r="B79" s="10" t="s">
        <v>83</v>
      </c>
      <c r="D79" s="107" t="s">
        <v>84</v>
      </c>
      <c r="E79" s="109">
        <v>9900</v>
      </c>
      <c r="F79" s="129">
        <v>11900</v>
      </c>
    </row>
    <row r="80" ht="12.75" customHeight="1">
      <c r="E80" s="116"/>
    </row>
    <row r="81" spans="5:6" ht="12.75" customHeight="1">
      <c r="E81" s="115">
        <f>SUM(E76:E80)</f>
        <v>37424</v>
      </c>
      <c r="F81" s="130">
        <f>SUM(F76:F80)</f>
        <v>36890</v>
      </c>
    </row>
    <row r="82" spans="1:5" ht="12.75" customHeight="1">
      <c r="A82" s="83" t="s">
        <v>106</v>
      </c>
      <c r="E82" s="108"/>
    </row>
    <row r="83" spans="1:6" ht="12.75" customHeight="1">
      <c r="A83" s="102" t="s">
        <v>107</v>
      </c>
      <c r="B83" s="10" t="s">
        <v>76</v>
      </c>
      <c r="D83" s="107" t="s">
        <v>77</v>
      </c>
      <c r="E83" s="108">
        <v>3400</v>
      </c>
      <c r="F83" s="126">
        <v>7400</v>
      </c>
    </row>
    <row r="84" spans="1:6" ht="12.75" customHeight="1">
      <c r="A84" s="102" t="s">
        <v>108</v>
      </c>
      <c r="B84" s="10" t="s">
        <v>79</v>
      </c>
      <c r="D84" s="107" t="s">
        <v>80</v>
      </c>
      <c r="E84" s="108">
        <v>5620</v>
      </c>
      <c r="F84" s="126">
        <v>4805</v>
      </c>
    </row>
    <row r="85" spans="1:6" ht="12.75" customHeight="1">
      <c r="A85" s="102" t="s">
        <v>109</v>
      </c>
      <c r="B85" s="10" t="s">
        <v>34</v>
      </c>
      <c r="D85" s="107" t="s">
        <v>35</v>
      </c>
      <c r="E85" s="108">
        <v>12400</v>
      </c>
      <c r="F85" s="126">
        <v>12400</v>
      </c>
    </row>
    <row r="86" spans="1:6" ht="12.75" customHeight="1">
      <c r="A86" s="102" t="s">
        <v>110</v>
      </c>
      <c r="B86" s="10" t="s">
        <v>83</v>
      </c>
      <c r="D86" s="107" t="s">
        <v>84</v>
      </c>
      <c r="E86" s="109">
        <v>9383</v>
      </c>
      <c r="F86" s="129">
        <v>5383</v>
      </c>
    </row>
    <row r="87" ht="12.75" customHeight="1">
      <c r="E87" s="116"/>
    </row>
    <row r="88" spans="5:6" ht="12.75" customHeight="1">
      <c r="E88" s="115">
        <f>SUM(E83:E87)</f>
        <v>30803</v>
      </c>
      <c r="F88" s="130">
        <f>SUM(F83:F87)</f>
        <v>29988</v>
      </c>
    </row>
    <row r="89" spans="1:5" ht="12.75" customHeight="1">
      <c r="A89" s="83" t="s">
        <v>111</v>
      </c>
      <c r="E89" s="108"/>
    </row>
    <row r="90" spans="1:6" ht="12.75" customHeight="1">
      <c r="A90" s="102" t="s">
        <v>112</v>
      </c>
      <c r="B90" s="10" t="s">
        <v>74</v>
      </c>
      <c r="D90" s="107" t="s">
        <v>48</v>
      </c>
      <c r="E90" s="108">
        <v>3000</v>
      </c>
      <c r="F90" s="126">
        <v>3000</v>
      </c>
    </row>
    <row r="91" spans="1:6" ht="12.75" customHeight="1">
      <c r="A91" s="102" t="s">
        <v>113</v>
      </c>
      <c r="B91" s="10" t="s">
        <v>76</v>
      </c>
      <c r="D91" s="107" t="s">
        <v>77</v>
      </c>
      <c r="E91" s="108">
        <v>1000</v>
      </c>
      <c r="F91" s="126">
        <v>1000</v>
      </c>
    </row>
    <row r="92" spans="1:6" ht="12.75" customHeight="1">
      <c r="A92" s="102" t="s">
        <v>114</v>
      </c>
      <c r="B92" s="10" t="s">
        <v>79</v>
      </c>
      <c r="D92" s="107" t="s">
        <v>80</v>
      </c>
      <c r="E92" s="108">
        <v>10720</v>
      </c>
      <c r="F92" s="126">
        <v>12139</v>
      </c>
    </row>
    <row r="93" spans="1:6" ht="12.75" customHeight="1">
      <c r="A93" s="102" t="s">
        <v>115</v>
      </c>
      <c r="B93" s="10" t="s">
        <v>34</v>
      </c>
      <c r="D93" s="107" t="s">
        <v>35</v>
      </c>
      <c r="E93" s="108">
        <v>3000</v>
      </c>
      <c r="F93" s="126">
        <v>3000</v>
      </c>
    </row>
    <row r="94" spans="1:6" ht="12.75" customHeight="1">
      <c r="A94" s="102" t="s">
        <v>116</v>
      </c>
      <c r="B94" s="10" t="s">
        <v>83</v>
      </c>
      <c r="D94" s="107" t="s">
        <v>84</v>
      </c>
      <c r="E94" s="108">
        <v>14661</v>
      </c>
      <c r="F94" s="126">
        <v>14661</v>
      </c>
    </row>
    <row r="95" spans="1:6" ht="12.75" customHeight="1">
      <c r="A95" s="102" t="s">
        <v>934</v>
      </c>
      <c r="B95" s="10" t="s">
        <v>134</v>
      </c>
      <c r="D95" s="107">
        <v>56694</v>
      </c>
      <c r="E95" s="109">
        <v>1000</v>
      </c>
      <c r="F95" s="129">
        <v>1000</v>
      </c>
    </row>
    <row r="96" ht="12.75" customHeight="1">
      <c r="E96" s="116"/>
    </row>
    <row r="97" spans="5:6" ht="12.75" customHeight="1">
      <c r="E97" s="115">
        <f>SUM(E90:E96)</f>
        <v>33381</v>
      </c>
      <c r="F97" s="130">
        <f>SUM(F90:F96)</f>
        <v>34800</v>
      </c>
    </row>
    <row r="98" spans="5:6" ht="12.75" customHeight="1">
      <c r="E98" s="115"/>
      <c r="F98" s="130"/>
    </row>
    <row r="99" spans="1:5" ht="12.75" customHeight="1">
      <c r="A99" s="83" t="s">
        <v>117</v>
      </c>
      <c r="E99" s="108"/>
    </row>
    <row r="100" spans="1:6" ht="12.75" customHeight="1">
      <c r="A100" s="102" t="s">
        <v>118</v>
      </c>
      <c r="B100" s="10" t="s">
        <v>76</v>
      </c>
      <c r="D100" s="107" t="s">
        <v>77</v>
      </c>
      <c r="E100" s="108">
        <v>500</v>
      </c>
      <c r="F100" s="126">
        <v>250</v>
      </c>
    </row>
    <row r="101" spans="1:6" ht="12.75" customHeight="1">
      <c r="A101" s="102" t="s">
        <v>119</v>
      </c>
      <c r="B101" s="10" t="s">
        <v>79</v>
      </c>
      <c r="D101" s="107" t="s">
        <v>80</v>
      </c>
      <c r="E101" s="108">
        <v>6941</v>
      </c>
      <c r="F101" s="126">
        <v>7290</v>
      </c>
    </row>
    <row r="102" spans="1:6" ht="12.75" customHeight="1">
      <c r="A102" s="102" t="s">
        <v>120</v>
      </c>
      <c r="B102" s="10" t="s">
        <v>34</v>
      </c>
      <c r="D102" s="107" t="s">
        <v>35</v>
      </c>
      <c r="E102" s="108">
        <v>8800</v>
      </c>
      <c r="F102" s="126">
        <v>9000</v>
      </c>
    </row>
    <row r="103" spans="1:6" ht="12.75" customHeight="1">
      <c r="A103" s="102" t="s">
        <v>121</v>
      </c>
      <c r="B103" s="10" t="s">
        <v>83</v>
      </c>
      <c r="D103" s="107" t="s">
        <v>84</v>
      </c>
      <c r="E103" s="108">
        <v>15000</v>
      </c>
      <c r="F103" s="126">
        <v>15150</v>
      </c>
    </row>
    <row r="104" spans="1:6" ht="12.75" customHeight="1">
      <c r="A104" s="102" t="s">
        <v>122</v>
      </c>
      <c r="B104" s="10" t="s">
        <v>86</v>
      </c>
      <c r="D104" s="107" t="s">
        <v>87</v>
      </c>
      <c r="E104" s="109">
        <v>100</v>
      </c>
      <c r="F104" s="129">
        <v>0</v>
      </c>
    </row>
    <row r="105" ht="12.75" customHeight="1">
      <c r="E105" s="116"/>
    </row>
    <row r="106" spans="5:6" ht="12.75" customHeight="1">
      <c r="E106" s="115">
        <f>SUM(E100:E104)</f>
        <v>31341</v>
      </c>
      <c r="F106" s="130">
        <f>SUM(F100:F104)</f>
        <v>31690</v>
      </c>
    </row>
    <row r="107" spans="1:5" ht="12.75" customHeight="1">
      <c r="A107" s="83" t="s">
        <v>123</v>
      </c>
      <c r="E107" s="108"/>
    </row>
    <row r="108" spans="1:6" ht="12.75" customHeight="1">
      <c r="A108" s="102" t="s">
        <v>124</v>
      </c>
      <c r="B108" s="10" t="s">
        <v>79</v>
      </c>
      <c r="D108" s="107" t="s">
        <v>80</v>
      </c>
      <c r="E108" s="108">
        <v>8924</v>
      </c>
      <c r="F108" s="126">
        <v>9104</v>
      </c>
    </row>
    <row r="109" spans="1:6" ht="12.75" customHeight="1">
      <c r="A109" s="102" t="s">
        <v>125</v>
      </c>
      <c r="B109" s="10" t="s">
        <v>34</v>
      </c>
      <c r="D109" s="107" t="s">
        <v>35</v>
      </c>
      <c r="E109" s="108">
        <v>4067</v>
      </c>
      <c r="F109" s="126">
        <v>4067</v>
      </c>
    </row>
    <row r="110" spans="1:6" ht="12.75" customHeight="1">
      <c r="A110" s="102" t="s">
        <v>126</v>
      </c>
      <c r="B110" s="10" t="s">
        <v>83</v>
      </c>
      <c r="D110" s="107" t="s">
        <v>84</v>
      </c>
      <c r="E110" s="109">
        <v>10000</v>
      </c>
      <c r="F110" s="129">
        <v>10000</v>
      </c>
    </row>
    <row r="111" ht="12.75" customHeight="1">
      <c r="E111" s="116"/>
    </row>
    <row r="112" spans="5:6" ht="12.75">
      <c r="E112" s="115">
        <f>SUM(E108:E111)</f>
        <v>22991</v>
      </c>
      <c r="F112" s="130">
        <f>SUM(F108:F111)</f>
        <v>23171</v>
      </c>
    </row>
    <row r="113" spans="1:5" ht="12.75" customHeight="1">
      <c r="A113" s="83" t="s">
        <v>127</v>
      </c>
      <c r="E113" s="108"/>
    </row>
    <row r="114" spans="1:6" ht="12.75" customHeight="1">
      <c r="A114" s="102" t="s">
        <v>128</v>
      </c>
      <c r="B114" s="10" t="s">
        <v>74</v>
      </c>
      <c r="D114" s="107" t="s">
        <v>48</v>
      </c>
      <c r="E114" s="108">
        <v>500</v>
      </c>
      <c r="F114" s="126">
        <v>500</v>
      </c>
    </row>
    <row r="115" spans="1:6" ht="12.75" customHeight="1">
      <c r="A115" s="102" t="s">
        <v>129</v>
      </c>
      <c r="B115" s="10" t="s">
        <v>76</v>
      </c>
      <c r="D115" s="107" t="s">
        <v>77</v>
      </c>
      <c r="E115" s="108">
        <v>2000</v>
      </c>
      <c r="F115" s="126">
        <v>2000</v>
      </c>
    </row>
    <row r="116" spans="1:6" ht="12.75" customHeight="1">
      <c r="A116" s="102" t="s">
        <v>130</v>
      </c>
      <c r="B116" s="10" t="s">
        <v>79</v>
      </c>
      <c r="D116" s="107" t="s">
        <v>80</v>
      </c>
      <c r="E116" s="108">
        <v>11765</v>
      </c>
      <c r="F116" s="126">
        <v>11605</v>
      </c>
    </row>
    <row r="117" spans="1:6" ht="12.75" customHeight="1">
      <c r="A117" s="102" t="s">
        <v>131</v>
      </c>
      <c r="B117" s="10" t="s">
        <v>34</v>
      </c>
      <c r="D117" s="107" t="s">
        <v>35</v>
      </c>
      <c r="E117" s="108">
        <v>8448</v>
      </c>
      <c r="F117" s="126">
        <v>8448</v>
      </c>
    </row>
    <row r="118" spans="1:6" ht="12.75" customHeight="1">
      <c r="A118" s="102" t="s">
        <v>132</v>
      </c>
      <c r="B118" s="10" t="s">
        <v>83</v>
      </c>
      <c r="D118" s="107" t="s">
        <v>84</v>
      </c>
      <c r="E118" s="108">
        <v>12500</v>
      </c>
      <c r="F118" s="126">
        <v>12500</v>
      </c>
    </row>
    <row r="119" spans="1:6" ht="12.75" customHeight="1">
      <c r="A119" s="102" t="s">
        <v>133</v>
      </c>
      <c r="B119" s="10" t="s">
        <v>134</v>
      </c>
      <c r="D119" s="107" t="s">
        <v>44</v>
      </c>
      <c r="E119" s="109">
        <v>2000</v>
      </c>
      <c r="F119" s="129">
        <v>2000</v>
      </c>
    </row>
    <row r="120" ht="11.25" customHeight="1">
      <c r="E120" s="116"/>
    </row>
    <row r="121" spans="5:6" ht="12.75" customHeight="1">
      <c r="E121" s="115">
        <f>SUM(E114:E120)</f>
        <v>37213</v>
      </c>
      <c r="F121" s="130">
        <f>SUM(F114:F120)</f>
        <v>37053</v>
      </c>
    </row>
    <row r="122" spans="1:5" ht="12.75" customHeight="1">
      <c r="A122" s="83" t="s">
        <v>135</v>
      </c>
      <c r="E122" s="108"/>
    </row>
    <row r="123" spans="1:6" ht="12.75" customHeight="1">
      <c r="A123" s="102" t="s">
        <v>136</v>
      </c>
      <c r="B123" s="10" t="s">
        <v>74</v>
      </c>
      <c r="D123" s="107" t="s">
        <v>48</v>
      </c>
      <c r="E123" s="108">
        <v>4000</v>
      </c>
      <c r="F123" s="126">
        <v>4000</v>
      </c>
    </row>
    <row r="124" spans="1:6" ht="12.75" customHeight="1">
      <c r="A124" s="102" t="s">
        <v>137</v>
      </c>
      <c r="B124" s="10" t="s">
        <v>76</v>
      </c>
      <c r="D124" s="107" t="s">
        <v>77</v>
      </c>
      <c r="E124" s="108">
        <v>10000</v>
      </c>
      <c r="F124" s="126">
        <v>10000</v>
      </c>
    </row>
    <row r="125" spans="1:6" ht="12.75" customHeight="1">
      <c r="A125" s="102" t="s">
        <v>138</v>
      </c>
      <c r="B125" s="10" t="s">
        <v>79</v>
      </c>
      <c r="D125" s="107" t="s">
        <v>80</v>
      </c>
      <c r="E125" s="108">
        <v>12280</v>
      </c>
      <c r="F125" s="126">
        <v>10257</v>
      </c>
    </row>
    <row r="126" spans="1:6" ht="12.75" customHeight="1">
      <c r="A126" s="102" t="s">
        <v>139</v>
      </c>
      <c r="B126" s="10" t="s">
        <v>34</v>
      </c>
      <c r="D126" s="107" t="s">
        <v>35</v>
      </c>
      <c r="E126" s="108">
        <v>6200</v>
      </c>
      <c r="F126" s="126">
        <v>6200</v>
      </c>
    </row>
    <row r="127" spans="1:6" ht="12.75" customHeight="1">
      <c r="A127" s="102" t="s">
        <v>140</v>
      </c>
      <c r="B127" s="10" t="s">
        <v>83</v>
      </c>
      <c r="D127" s="107" t="s">
        <v>84</v>
      </c>
      <c r="E127" s="108">
        <v>18627</v>
      </c>
      <c r="F127" s="126">
        <v>18627</v>
      </c>
    </row>
    <row r="128" spans="1:6" ht="12.75" customHeight="1">
      <c r="A128" s="102" t="s">
        <v>141</v>
      </c>
      <c r="B128" s="10" t="s">
        <v>86</v>
      </c>
      <c r="D128" s="107" t="s">
        <v>87</v>
      </c>
      <c r="E128" s="108">
        <v>600</v>
      </c>
      <c r="F128" s="126">
        <v>600</v>
      </c>
    </row>
    <row r="129" spans="1:6" ht="12.75" customHeight="1">
      <c r="A129" s="102" t="s">
        <v>142</v>
      </c>
      <c r="B129" s="10" t="s">
        <v>93</v>
      </c>
      <c r="D129" s="107" t="s">
        <v>44</v>
      </c>
      <c r="E129" s="109">
        <v>600</v>
      </c>
      <c r="F129" s="129">
        <v>600</v>
      </c>
    </row>
    <row r="130" ht="6.75" customHeight="1">
      <c r="E130" s="116"/>
    </row>
    <row r="131" spans="5:6" ht="12.75" customHeight="1">
      <c r="E131" s="115">
        <f>SUM(E123:E130)</f>
        <v>52307</v>
      </c>
      <c r="F131" s="130">
        <f>SUM(F123:F130)</f>
        <v>50284</v>
      </c>
    </row>
    <row r="132" spans="1:5" ht="12.75" customHeight="1">
      <c r="A132" s="83" t="s">
        <v>143</v>
      </c>
      <c r="E132" s="108"/>
    </row>
    <row r="133" spans="1:6" ht="12.75" customHeight="1">
      <c r="A133" s="102" t="s">
        <v>144</v>
      </c>
      <c r="B133" s="10" t="s">
        <v>74</v>
      </c>
      <c r="D133" s="107" t="s">
        <v>48</v>
      </c>
      <c r="E133" s="108">
        <v>1000</v>
      </c>
      <c r="F133" s="126">
        <v>1000</v>
      </c>
    </row>
    <row r="134" spans="1:6" ht="12.75" customHeight="1">
      <c r="A134" s="102" t="s">
        <v>145</v>
      </c>
      <c r="B134" s="10" t="s">
        <v>76</v>
      </c>
      <c r="D134" s="107" t="s">
        <v>77</v>
      </c>
      <c r="E134" s="108">
        <v>2498</v>
      </c>
      <c r="F134" s="126">
        <v>2498</v>
      </c>
    </row>
    <row r="135" spans="1:6" ht="12.75" customHeight="1">
      <c r="A135" s="102" t="s">
        <v>146</v>
      </c>
      <c r="B135" s="10" t="s">
        <v>79</v>
      </c>
      <c r="D135" s="107" t="s">
        <v>80</v>
      </c>
      <c r="E135" s="108">
        <v>8205</v>
      </c>
      <c r="F135" s="126">
        <v>9020</v>
      </c>
    </row>
    <row r="136" spans="1:6" ht="12.75" customHeight="1">
      <c r="A136" s="102" t="s">
        <v>147</v>
      </c>
      <c r="B136" s="10" t="s">
        <v>34</v>
      </c>
      <c r="D136" s="107" t="s">
        <v>35</v>
      </c>
      <c r="E136" s="108">
        <v>3000</v>
      </c>
      <c r="F136" s="126">
        <v>3000</v>
      </c>
    </row>
    <row r="137" spans="1:6" ht="12.75" customHeight="1">
      <c r="A137" s="102" t="s">
        <v>148</v>
      </c>
      <c r="B137" s="10" t="s">
        <v>83</v>
      </c>
      <c r="D137" s="107" t="s">
        <v>84</v>
      </c>
      <c r="E137" s="109">
        <v>6000</v>
      </c>
      <c r="F137" s="129">
        <v>6000</v>
      </c>
    </row>
    <row r="138" ht="12.75">
      <c r="E138" s="116"/>
    </row>
    <row r="139" spans="5:6" ht="12.75" customHeight="1">
      <c r="E139" s="115">
        <f>SUM(E133:E138)</f>
        <v>20703</v>
      </c>
      <c r="F139" s="130">
        <f>SUM(F133:F138)</f>
        <v>21518</v>
      </c>
    </row>
    <row r="140" spans="1:5" ht="12.75" customHeight="1">
      <c r="A140" s="83" t="s">
        <v>954</v>
      </c>
      <c r="E140" s="108"/>
    </row>
    <row r="141" spans="1:6" ht="12.75" customHeight="1">
      <c r="A141" s="102" t="s">
        <v>149</v>
      </c>
      <c r="B141" s="10" t="s">
        <v>76</v>
      </c>
      <c r="D141" s="107" t="s">
        <v>77</v>
      </c>
      <c r="E141" s="108">
        <v>11600</v>
      </c>
      <c r="F141" s="126">
        <v>11600</v>
      </c>
    </row>
    <row r="142" spans="1:6" ht="12.75" customHeight="1">
      <c r="A142" s="102" t="s">
        <v>150</v>
      </c>
      <c r="B142" s="10" t="s">
        <v>79</v>
      </c>
      <c r="D142" s="107" t="s">
        <v>80</v>
      </c>
      <c r="E142" s="108">
        <v>10442</v>
      </c>
      <c r="F142" s="126">
        <v>9638</v>
      </c>
    </row>
    <row r="143" spans="1:6" ht="12.75" customHeight="1">
      <c r="A143" s="102" t="s">
        <v>151</v>
      </c>
      <c r="B143" s="10" t="s">
        <v>34</v>
      </c>
      <c r="D143" s="107" t="s">
        <v>35</v>
      </c>
      <c r="E143" s="108">
        <v>27068</v>
      </c>
      <c r="F143" s="126">
        <v>27068</v>
      </c>
    </row>
    <row r="144" spans="1:6" ht="12.75" customHeight="1">
      <c r="A144" s="102" t="s">
        <v>152</v>
      </c>
      <c r="B144" s="10" t="s">
        <v>83</v>
      </c>
      <c r="D144" s="107" t="s">
        <v>84</v>
      </c>
      <c r="E144" s="109">
        <v>26232</v>
      </c>
      <c r="F144" s="129">
        <v>26232</v>
      </c>
    </row>
    <row r="145" ht="12.75">
      <c r="E145" s="116"/>
    </row>
    <row r="146" spans="5:6" ht="12.75" customHeight="1">
      <c r="E146" s="115">
        <f>SUM(E141:E145)</f>
        <v>75342</v>
      </c>
      <c r="F146" s="130">
        <f>SUM(F141:F145)</f>
        <v>74538</v>
      </c>
    </row>
    <row r="147" spans="5:6" ht="12.75" customHeight="1">
      <c r="E147" s="115"/>
      <c r="F147" s="130"/>
    </row>
    <row r="148" spans="1:5" ht="12.75" customHeight="1">
      <c r="A148" s="85" t="s">
        <v>1011</v>
      </c>
      <c r="E148" s="108"/>
    </row>
    <row r="149" spans="1:6" ht="12.75" customHeight="1">
      <c r="A149" s="102" t="s">
        <v>153</v>
      </c>
      <c r="B149" s="10" t="s">
        <v>79</v>
      </c>
      <c r="D149" s="107" t="s">
        <v>80</v>
      </c>
      <c r="E149" s="108">
        <v>4075</v>
      </c>
      <c r="F149" s="126">
        <v>4046</v>
      </c>
    </row>
    <row r="150" spans="1:6" ht="12.75" customHeight="1">
      <c r="A150" s="102" t="s">
        <v>154</v>
      </c>
      <c r="B150" s="10" t="s">
        <v>34</v>
      </c>
      <c r="D150" s="107" t="s">
        <v>35</v>
      </c>
      <c r="E150" s="108">
        <v>500</v>
      </c>
      <c r="F150" s="126">
        <v>500</v>
      </c>
    </row>
    <row r="151" spans="1:6" ht="12.75" customHeight="1">
      <c r="A151" s="102" t="s">
        <v>155</v>
      </c>
      <c r="B151" s="10" t="s">
        <v>83</v>
      </c>
      <c r="D151" s="107" t="s">
        <v>84</v>
      </c>
      <c r="E151" s="109">
        <v>4552</v>
      </c>
      <c r="F151" s="129">
        <v>4552</v>
      </c>
    </row>
    <row r="152" ht="7.5" customHeight="1">
      <c r="E152" s="116"/>
    </row>
    <row r="153" spans="5:6" ht="12.75" customHeight="1">
      <c r="E153" s="115">
        <f>SUM(E149:E152)</f>
        <v>9127</v>
      </c>
      <c r="F153" s="130">
        <f>SUM(F149:F152)</f>
        <v>9098</v>
      </c>
    </row>
    <row r="154" spans="1:5" ht="12.75" customHeight="1">
      <c r="A154" s="85" t="s">
        <v>991</v>
      </c>
      <c r="E154" s="108"/>
    </row>
    <row r="155" spans="1:6" ht="12.75" customHeight="1">
      <c r="A155" s="102" t="s">
        <v>157</v>
      </c>
      <c r="B155" s="10" t="s">
        <v>76</v>
      </c>
      <c r="D155" s="107" t="s">
        <v>77</v>
      </c>
      <c r="E155" s="108">
        <v>0</v>
      </c>
      <c r="F155" s="126">
        <v>0</v>
      </c>
    </row>
    <row r="156" spans="1:6" ht="12.75" customHeight="1">
      <c r="A156" s="102" t="s">
        <v>158</v>
      </c>
      <c r="B156" s="10" t="s">
        <v>79</v>
      </c>
      <c r="D156" s="107" t="s">
        <v>80</v>
      </c>
      <c r="E156" s="108">
        <v>0</v>
      </c>
      <c r="F156" s="126">
        <v>1500</v>
      </c>
    </row>
    <row r="157" spans="1:6" ht="12.75" customHeight="1">
      <c r="A157" s="102" t="s">
        <v>159</v>
      </c>
      <c r="B157" s="10" t="s">
        <v>34</v>
      </c>
      <c r="D157" s="107" t="s">
        <v>35</v>
      </c>
      <c r="E157" s="108">
        <v>0</v>
      </c>
      <c r="F157" s="126">
        <v>6000</v>
      </c>
    </row>
    <row r="158" spans="1:6" ht="12.75" customHeight="1">
      <c r="A158" s="102" t="s">
        <v>160</v>
      </c>
      <c r="B158" s="10" t="s">
        <v>83</v>
      </c>
      <c r="D158" s="107" t="s">
        <v>84</v>
      </c>
      <c r="E158" s="109">
        <v>0</v>
      </c>
      <c r="F158" s="129">
        <v>7500</v>
      </c>
    </row>
    <row r="159" ht="12.75">
      <c r="E159" s="116"/>
    </row>
    <row r="160" spans="5:6" ht="12.75" customHeight="1">
      <c r="E160" s="115">
        <f>SUM(E155:E159)</f>
        <v>0</v>
      </c>
      <c r="F160" s="130">
        <f>SUM(F155:F159)</f>
        <v>15000</v>
      </c>
    </row>
    <row r="161" spans="1:5" ht="12.75" customHeight="1">
      <c r="A161" s="83" t="s">
        <v>156</v>
      </c>
      <c r="E161" s="108"/>
    </row>
    <row r="162" spans="1:6" ht="12.75" customHeight="1">
      <c r="A162" s="102" t="s">
        <v>157</v>
      </c>
      <c r="B162" s="10" t="s">
        <v>76</v>
      </c>
      <c r="D162" s="107" t="s">
        <v>77</v>
      </c>
      <c r="E162" s="108">
        <v>2000</v>
      </c>
      <c r="F162" s="126">
        <v>2000</v>
      </c>
    </row>
    <row r="163" spans="1:6" ht="12.75" customHeight="1">
      <c r="A163" s="102" t="s">
        <v>158</v>
      </c>
      <c r="B163" s="10" t="s">
        <v>79</v>
      </c>
      <c r="D163" s="107" t="s">
        <v>80</v>
      </c>
      <c r="E163" s="108">
        <v>15680</v>
      </c>
      <c r="F163" s="126">
        <v>15427</v>
      </c>
    </row>
    <row r="164" spans="1:6" ht="12.75" customHeight="1">
      <c r="A164" s="102" t="s">
        <v>159</v>
      </c>
      <c r="B164" s="10" t="s">
        <v>34</v>
      </c>
      <c r="D164" s="107" t="s">
        <v>35</v>
      </c>
      <c r="E164" s="108">
        <v>4280</v>
      </c>
      <c r="F164" s="126">
        <v>4280</v>
      </c>
    </row>
    <row r="165" spans="1:6" ht="12.75" customHeight="1">
      <c r="A165" s="102" t="s">
        <v>160</v>
      </c>
      <c r="B165" s="10" t="s">
        <v>83</v>
      </c>
      <c r="D165" s="107" t="s">
        <v>84</v>
      </c>
      <c r="E165" s="109">
        <v>20000</v>
      </c>
      <c r="F165" s="129">
        <v>20000</v>
      </c>
    </row>
    <row r="166" ht="12.75">
      <c r="E166" s="116"/>
    </row>
    <row r="167" spans="5:6" ht="12.75" customHeight="1">
      <c r="E167" s="115">
        <f>SUM(E162:E166)</f>
        <v>41960</v>
      </c>
      <c r="F167" s="130">
        <f>SUM(F162:F166)</f>
        <v>41707</v>
      </c>
    </row>
    <row r="168" spans="1:5" ht="12.75" customHeight="1">
      <c r="A168" s="85" t="s">
        <v>161</v>
      </c>
      <c r="E168" s="108"/>
    </row>
    <row r="169" spans="1:6" ht="12.75" customHeight="1">
      <c r="A169" s="102" t="s">
        <v>162</v>
      </c>
      <c r="B169" s="10" t="s">
        <v>74</v>
      </c>
      <c r="D169" s="107" t="s">
        <v>48</v>
      </c>
      <c r="E169" s="108">
        <v>500</v>
      </c>
      <c r="F169" s="126">
        <v>500</v>
      </c>
    </row>
    <row r="170" spans="1:6" ht="12.75" customHeight="1">
      <c r="A170" s="102" t="s">
        <v>163</v>
      </c>
      <c r="B170" s="10" t="s">
        <v>76</v>
      </c>
      <c r="D170" s="107" t="s">
        <v>77</v>
      </c>
      <c r="E170" s="108">
        <v>800</v>
      </c>
      <c r="F170" s="126">
        <v>800</v>
      </c>
    </row>
    <row r="171" spans="1:6" ht="12.75" customHeight="1">
      <c r="A171" s="102" t="s">
        <v>164</v>
      </c>
      <c r="B171" s="10" t="s">
        <v>79</v>
      </c>
      <c r="D171" s="107" t="s">
        <v>80</v>
      </c>
      <c r="E171" s="108">
        <v>9594</v>
      </c>
      <c r="F171" s="126">
        <v>12476</v>
      </c>
    </row>
    <row r="172" spans="1:6" ht="12.75" customHeight="1">
      <c r="A172" s="102" t="s">
        <v>165</v>
      </c>
      <c r="B172" s="10" t="s">
        <v>34</v>
      </c>
      <c r="D172" s="107" t="s">
        <v>35</v>
      </c>
      <c r="E172" s="108">
        <v>5200</v>
      </c>
      <c r="F172" s="126">
        <v>5200</v>
      </c>
    </row>
    <row r="173" spans="1:6" ht="12.75" customHeight="1">
      <c r="A173" s="102" t="s">
        <v>166</v>
      </c>
      <c r="B173" s="10" t="s">
        <v>83</v>
      </c>
      <c r="D173" s="107" t="s">
        <v>84</v>
      </c>
      <c r="E173" s="108">
        <v>11937</v>
      </c>
      <c r="F173" s="126">
        <v>11937</v>
      </c>
    </row>
    <row r="174" spans="1:6" ht="12.75" customHeight="1">
      <c r="A174" s="102" t="s">
        <v>167</v>
      </c>
      <c r="B174" s="10" t="s">
        <v>93</v>
      </c>
      <c r="D174" s="107" t="s">
        <v>44</v>
      </c>
      <c r="E174" s="109">
        <v>1000</v>
      </c>
      <c r="F174" s="129">
        <v>1000</v>
      </c>
    </row>
    <row r="175" ht="12.75" customHeight="1">
      <c r="E175" s="116"/>
    </row>
    <row r="176" spans="5:6" ht="12.75" customHeight="1">
      <c r="E176" s="115">
        <f>SUM(E169:E175)</f>
        <v>29031</v>
      </c>
      <c r="F176" s="130">
        <f>SUM(F169:F175)</f>
        <v>31913</v>
      </c>
    </row>
    <row r="177" spans="1:5" ht="12.75" customHeight="1">
      <c r="A177" s="85" t="s">
        <v>168</v>
      </c>
      <c r="E177" s="108"/>
    </row>
    <row r="178" spans="1:6" ht="12.75" customHeight="1">
      <c r="A178" s="102" t="s">
        <v>932</v>
      </c>
      <c r="B178" s="10" t="s">
        <v>74</v>
      </c>
      <c r="D178" s="78">
        <v>53310</v>
      </c>
      <c r="E178" s="108">
        <v>0</v>
      </c>
      <c r="F178" s="126">
        <v>0</v>
      </c>
    </row>
    <row r="179" spans="1:6" ht="12.75" customHeight="1">
      <c r="A179" s="102" t="s">
        <v>169</v>
      </c>
      <c r="B179" s="10" t="s">
        <v>76</v>
      </c>
      <c r="D179" s="107" t="s">
        <v>77</v>
      </c>
      <c r="E179" s="108">
        <v>834</v>
      </c>
      <c r="F179" s="126">
        <v>2000</v>
      </c>
    </row>
    <row r="180" spans="1:6" ht="12.75" customHeight="1">
      <c r="A180" s="102" t="s">
        <v>170</v>
      </c>
      <c r="B180" s="10" t="s">
        <v>79</v>
      </c>
      <c r="D180" s="107" t="s">
        <v>80</v>
      </c>
      <c r="E180" s="108">
        <v>9700</v>
      </c>
      <c r="F180" s="126">
        <v>13038</v>
      </c>
    </row>
    <row r="181" spans="1:6" ht="12.75" customHeight="1">
      <c r="A181" s="102" t="s">
        <v>171</v>
      </c>
      <c r="B181" s="10" t="s">
        <v>34</v>
      </c>
      <c r="D181" s="107" t="s">
        <v>35</v>
      </c>
      <c r="E181" s="108">
        <v>6855</v>
      </c>
      <c r="F181" s="126">
        <v>10000</v>
      </c>
    </row>
    <row r="182" spans="1:6" ht="12.75" customHeight="1">
      <c r="A182" s="102" t="s">
        <v>172</v>
      </c>
      <c r="B182" s="10" t="s">
        <v>83</v>
      </c>
      <c r="D182" s="107" t="s">
        <v>84</v>
      </c>
      <c r="E182" s="109">
        <v>10434</v>
      </c>
      <c r="F182" s="129">
        <v>6123</v>
      </c>
    </row>
    <row r="183" ht="12.75" customHeight="1">
      <c r="E183" s="116"/>
    </row>
    <row r="184" spans="5:6" ht="12.75" customHeight="1">
      <c r="E184" s="115">
        <f>SUM(E178:E183)</f>
        <v>27823</v>
      </c>
      <c r="F184" s="130">
        <f>SUM(F178:F183)</f>
        <v>31161</v>
      </c>
    </row>
    <row r="185" spans="1:5" ht="12.75" customHeight="1">
      <c r="A185" s="85" t="s">
        <v>173</v>
      </c>
      <c r="E185" s="108"/>
    </row>
    <row r="186" spans="1:6" ht="12.75" customHeight="1">
      <c r="A186" s="102" t="s">
        <v>969</v>
      </c>
      <c r="B186" s="10" t="s">
        <v>74</v>
      </c>
      <c r="D186" s="78">
        <v>53310</v>
      </c>
      <c r="E186" s="108">
        <v>0</v>
      </c>
      <c r="F186" s="126">
        <v>1000</v>
      </c>
    </row>
    <row r="187" spans="1:6" ht="12.75" customHeight="1">
      <c r="A187" s="102" t="s">
        <v>174</v>
      </c>
      <c r="B187" s="10" t="s">
        <v>76</v>
      </c>
      <c r="D187" s="107" t="s">
        <v>77</v>
      </c>
      <c r="E187" s="108">
        <v>10000</v>
      </c>
      <c r="F187" s="126">
        <v>4000</v>
      </c>
    </row>
    <row r="188" spans="1:6" ht="12.75" customHeight="1">
      <c r="A188" s="102" t="s">
        <v>175</v>
      </c>
      <c r="B188" s="10" t="s">
        <v>79</v>
      </c>
      <c r="D188" s="107" t="s">
        <v>80</v>
      </c>
      <c r="E188" s="108">
        <v>16579</v>
      </c>
      <c r="F188" s="126">
        <v>14078</v>
      </c>
    </row>
    <row r="189" spans="1:6" ht="12.75" customHeight="1">
      <c r="A189" s="102" t="s">
        <v>176</v>
      </c>
      <c r="B189" s="10" t="s">
        <v>34</v>
      </c>
      <c r="D189" s="107" t="s">
        <v>35</v>
      </c>
      <c r="E189" s="108">
        <v>17000</v>
      </c>
      <c r="F189" s="126">
        <v>19500</v>
      </c>
    </row>
    <row r="190" spans="1:6" ht="12.75" customHeight="1">
      <c r="A190" s="102" t="s">
        <v>177</v>
      </c>
      <c r="B190" s="10" t="s">
        <v>83</v>
      </c>
      <c r="D190" s="107" t="s">
        <v>84</v>
      </c>
      <c r="E190" s="112">
        <v>20385</v>
      </c>
      <c r="F190" s="133">
        <v>22385</v>
      </c>
    </row>
    <row r="191" spans="1:6" ht="12.75" customHeight="1">
      <c r="A191" s="102" t="s">
        <v>970</v>
      </c>
      <c r="B191" s="10" t="s">
        <v>86</v>
      </c>
      <c r="D191" s="107">
        <v>56623</v>
      </c>
      <c r="E191" s="109">
        <v>0</v>
      </c>
      <c r="F191" s="129">
        <v>500</v>
      </c>
    </row>
    <row r="192" ht="12.75" customHeight="1">
      <c r="E192" s="116"/>
    </row>
    <row r="193" spans="5:6" ht="12.75" customHeight="1">
      <c r="E193" s="115">
        <f>SUM(E187:E192)</f>
        <v>63964</v>
      </c>
      <c r="F193" s="130">
        <f>SUM(F186:F192)</f>
        <v>61463</v>
      </c>
    </row>
    <row r="194" spans="5:6" ht="12.75" customHeight="1">
      <c r="E194" s="115"/>
      <c r="F194" s="130"/>
    </row>
    <row r="195" spans="1:5" ht="12.75" customHeight="1">
      <c r="A195" s="85" t="s">
        <v>178</v>
      </c>
      <c r="E195" s="108"/>
    </row>
    <row r="196" spans="1:6" ht="12.75" customHeight="1">
      <c r="A196" s="102" t="s">
        <v>179</v>
      </c>
      <c r="B196" s="10" t="s">
        <v>74</v>
      </c>
      <c r="D196" s="107" t="s">
        <v>48</v>
      </c>
      <c r="E196" s="108">
        <v>210</v>
      </c>
      <c r="F196" s="126">
        <v>210</v>
      </c>
    </row>
    <row r="197" spans="1:6" ht="12.75" customHeight="1">
      <c r="A197" s="102" t="s">
        <v>180</v>
      </c>
      <c r="B197" s="10" t="s">
        <v>76</v>
      </c>
      <c r="D197" s="107" t="s">
        <v>77</v>
      </c>
      <c r="E197" s="108">
        <v>2500</v>
      </c>
      <c r="F197" s="126">
        <v>2500</v>
      </c>
    </row>
    <row r="198" spans="1:6" ht="12.75" customHeight="1">
      <c r="A198" s="102" t="s">
        <v>181</v>
      </c>
      <c r="B198" s="10" t="s">
        <v>79</v>
      </c>
      <c r="D198" s="107" t="s">
        <v>80</v>
      </c>
      <c r="E198" s="108">
        <v>12729</v>
      </c>
      <c r="F198" s="126">
        <v>12954</v>
      </c>
    </row>
    <row r="199" spans="1:6" ht="12.75" customHeight="1">
      <c r="A199" s="102" t="s">
        <v>182</v>
      </c>
      <c r="B199" s="10" t="s">
        <v>34</v>
      </c>
      <c r="D199" s="107" t="s">
        <v>35</v>
      </c>
      <c r="E199" s="108">
        <v>8000</v>
      </c>
      <c r="F199" s="126">
        <v>6000</v>
      </c>
    </row>
    <row r="200" spans="1:6" ht="12.75" customHeight="1">
      <c r="A200" s="102" t="s">
        <v>183</v>
      </c>
      <c r="B200" s="10" t="s">
        <v>83</v>
      </c>
      <c r="D200" s="107" t="s">
        <v>84</v>
      </c>
      <c r="E200" s="108">
        <v>16000</v>
      </c>
      <c r="F200" s="126">
        <v>18000</v>
      </c>
    </row>
    <row r="201" spans="1:6" ht="12.75" customHeight="1">
      <c r="A201" s="102" t="s">
        <v>184</v>
      </c>
      <c r="B201" s="10" t="s">
        <v>93</v>
      </c>
      <c r="D201" s="107" t="s">
        <v>44</v>
      </c>
      <c r="E201" s="109">
        <v>2000</v>
      </c>
      <c r="F201" s="129">
        <v>2000</v>
      </c>
    </row>
    <row r="202" ht="12.75" customHeight="1">
      <c r="E202" s="116"/>
    </row>
    <row r="203" spans="5:6" ht="12.75" customHeight="1">
      <c r="E203" s="115">
        <f>SUM(E196:E202)</f>
        <v>41439</v>
      </c>
      <c r="F203" s="130">
        <f>SUM(F196:F202)</f>
        <v>41664</v>
      </c>
    </row>
    <row r="204" spans="5:6" ht="12.75" customHeight="1">
      <c r="E204" s="115"/>
      <c r="F204" s="130"/>
    </row>
    <row r="205" spans="1:5" ht="12.75" customHeight="1">
      <c r="A205" s="85" t="s">
        <v>185</v>
      </c>
      <c r="E205" s="108"/>
    </row>
    <row r="206" spans="1:6" ht="12.75" customHeight="1">
      <c r="A206" s="102" t="s">
        <v>186</v>
      </c>
      <c r="B206" s="10" t="s">
        <v>74</v>
      </c>
      <c r="D206" s="107" t="s">
        <v>48</v>
      </c>
      <c r="E206" s="108">
        <v>600</v>
      </c>
      <c r="F206" s="126">
        <v>800</v>
      </c>
    </row>
    <row r="207" spans="1:6" ht="12.75" customHeight="1">
      <c r="A207" s="102" t="s">
        <v>187</v>
      </c>
      <c r="B207" s="10" t="s">
        <v>76</v>
      </c>
      <c r="D207" s="107" t="s">
        <v>77</v>
      </c>
      <c r="E207" s="108">
        <v>3574</v>
      </c>
      <c r="F207" s="126">
        <v>11574</v>
      </c>
    </row>
    <row r="208" spans="1:6" ht="12.75" customHeight="1">
      <c r="A208" s="102" t="s">
        <v>188</v>
      </c>
      <c r="B208" s="10" t="s">
        <v>79</v>
      </c>
      <c r="D208" s="107" t="s">
        <v>80</v>
      </c>
      <c r="E208" s="108">
        <v>18596</v>
      </c>
      <c r="F208" s="126">
        <v>15034</v>
      </c>
    </row>
    <row r="209" spans="1:6" ht="12.75" customHeight="1">
      <c r="A209" s="102" t="s">
        <v>189</v>
      </c>
      <c r="B209" s="10" t="s">
        <v>34</v>
      </c>
      <c r="D209" s="107" t="s">
        <v>35</v>
      </c>
      <c r="E209" s="108">
        <v>6000</v>
      </c>
      <c r="F209" s="126">
        <v>6200</v>
      </c>
    </row>
    <row r="210" spans="1:6" ht="12.75" customHeight="1">
      <c r="A210" s="102" t="s">
        <v>190</v>
      </c>
      <c r="B210" s="10" t="s">
        <v>83</v>
      </c>
      <c r="D210" s="107" t="s">
        <v>84</v>
      </c>
      <c r="E210" s="108">
        <v>20000</v>
      </c>
      <c r="F210" s="126">
        <v>11600</v>
      </c>
    </row>
    <row r="211" spans="1:6" ht="12.75" customHeight="1">
      <c r="A211" s="102" t="s">
        <v>191</v>
      </c>
      <c r="B211" s="10" t="s">
        <v>86</v>
      </c>
      <c r="D211" s="107" t="s">
        <v>87</v>
      </c>
      <c r="E211" s="109">
        <v>300</v>
      </c>
      <c r="F211" s="129">
        <v>300</v>
      </c>
    </row>
    <row r="212" ht="8.25" customHeight="1">
      <c r="E212" s="116"/>
    </row>
    <row r="213" spans="5:6" ht="12.75" customHeight="1">
      <c r="E213" s="115">
        <f>SUM(E206:E212)</f>
        <v>49070</v>
      </c>
      <c r="F213" s="130">
        <f>SUM(F206:F212)</f>
        <v>45508</v>
      </c>
    </row>
    <row r="214" spans="1:5" ht="12.75" customHeight="1">
      <c r="A214" s="83" t="s">
        <v>192</v>
      </c>
      <c r="E214" s="108"/>
    </row>
    <row r="215" spans="1:6" ht="12.75" customHeight="1">
      <c r="A215" s="102" t="s">
        <v>193</v>
      </c>
      <c r="B215" s="10" t="s">
        <v>76</v>
      </c>
      <c r="D215" s="107" t="s">
        <v>77</v>
      </c>
      <c r="E215" s="108">
        <v>800</v>
      </c>
      <c r="F215" s="126">
        <v>800</v>
      </c>
    </row>
    <row r="216" spans="1:6" ht="12.75" customHeight="1">
      <c r="A216" s="102" t="s">
        <v>194</v>
      </c>
      <c r="B216" s="10" t="s">
        <v>79</v>
      </c>
      <c r="D216" s="107" t="s">
        <v>80</v>
      </c>
      <c r="E216" s="108">
        <v>11409</v>
      </c>
      <c r="F216" s="126">
        <v>12224</v>
      </c>
    </row>
    <row r="217" spans="1:6" ht="12.75" customHeight="1">
      <c r="A217" s="102" t="s">
        <v>195</v>
      </c>
      <c r="B217" s="10" t="s">
        <v>34</v>
      </c>
      <c r="D217" s="107" t="s">
        <v>35</v>
      </c>
      <c r="E217" s="108">
        <v>2500</v>
      </c>
      <c r="F217" s="126">
        <v>2500</v>
      </c>
    </row>
    <row r="218" spans="1:6" ht="12.75" customHeight="1">
      <c r="A218" s="102" t="s">
        <v>196</v>
      </c>
      <c r="B218" s="10" t="s">
        <v>83</v>
      </c>
      <c r="D218" s="107" t="s">
        <v>84</v>
      </c>
      <c r="E218" s="108">
        <v>18427</v>
      </c>
      <c r="F218" s="126">
        <v>18427</v>
      </c>
    </row>
    <row r="219" spans="1:6" ht="12.75" customHeight="1">
      <c r="A219" s="102" t="s">
        <v>197</v>
      </c>
      <c r="B219" s="10" t="s">
        <v>86</v>
      </c>
      <c r="D219" s="107" t="s">
        <v>87</v>
      </c>
      <c r="E219" s="109">
        <v>250</v>
      </c>
      <c r="F219" s="129">
        <v>250</v>
      </c>
    </row>
    <row r="220" ht="12.75" customHeight="1">
      <c r="E220" s="116"/>
    </row>
    <row r="221" spans="5:6" ht="12.75" customHeight="1">
      <c r="E221" s="115">
        <f>SUM(E215:E220)</f>
        <v>33386</v>
      </c>
      <c r="F221" s="130">
        <f>SUM(F215:F220)</f>
        <v>34201</v>
      </c>
    </row>
    <row r="222" spans="1:5" ht="12.75" customHeight="1">
      <c r="A222" s="83" t="s">
        <v>198</v>
      </c>
      <c r="E222" s="108"/>
    </row>
    <row r="223" spans="1:6" ht="12.75" customHeight="1">
      <c r="A223" s="102" t="s">
        <v>971</v>
      </c>
      <c r="B223" s="10" t="s">
        <v>74</v>
      </c>
      <c r="D223" s="78">
        <v>53310</v>
      </c>
      <c r="E223" s="108">
        <v>0</v>
      </c>
      <c r="F223" s="126">
        <v>3198</v>
      </c>
    </row>
    <row r="224" spans="1:6" ht="12.75" customHeight="1">
      <c r="A224" s="102" t="s">
        <v>972</v>
      </c>
      <c r="B224" s="10" t="s">
        <v>76</v>
      </c>
      <c r="D224" s="78">
        <v>54411</v>
      </c>
      <c r="E224" s="108">
        <v>0</v>
      </c>
      <c r="F224" s="126">
        <v>16000</v>
      </c>
    </row>
    <row r="225" spans="1:6" ht="12.75" customHeight="1">
      <c r="A225" s="102" t="s">
        <v>199</v>
      </c>
      <c r="B225" s="10" t="s">
        <v>79</v>
      </c>
      <c r="D225" s="107" t="s">
        <v>80</v>
      </c>
      <c r="E225" s="108">
        <v>17844</v>
      </c>
      <c r="F225" s="126">
        <v>17844</v>
      </c>
    </row>
    <row r="226" spans="1:6" ht="12.75" customHeight="1">
      <c r="A226" s="102" t="s">
        <v>200</v>
      </c>
      <c r="B226" s="10" t="s">
        <v>34</v>
      </c>
      <c r="D226" s="107" t="s">
        <v>35</v>
      </c>
      <c r="E226" s="108">
        <v>8200</v>
      </c>
      <c r="F226" s="126">
        <v>8200</v>
      </c>
    </row>
    <row r="227" spans="1:6" ht="12.75" customHeight="1">
      <c r="A227" s="102" t="s">
        <v>201</v>
      </c>
      <c r="B227" s="10" t="s">
        <v>83</v>
      </c>
      <c r="D227" s="107" t="s">
        <v>84</v>
      </c>
      <c r="E227" s="109">
        <v>32198</v>
      </c>
      <c r="F227" s="129">
        <v>13000</v>
      </c>
    </row>
    <row r="228" ht="12.75" customHeight="1">
      <c r="E228" s="116"/>
    </row>
    <row r="229" spans="5:6" ht="12.75" customHeight="1">
      <c r="E229" s="130">
        <f>SUM(E223:E228)</f>
        <v>58242</v>
      </c>
      <c r="F229" s="130">
        <f>SUM(F223:F228)</f>
        <v>58242</v>
      </c>
    </row>
    <row r="230" spans="1:5" ht="12.75" customHeight="1">
      <c r="A230" s="83" t="s">
        <v>202</v>
      </c>
      <c r="E230" s="108"/>
    </row>
    <row r="231" spans="1:6" ht="12.75" customHeight="1">
      <c r="A231" s="102" t="s">
        <v>999</v>
      </c>
      <c r="B231" s="10" t="s">
        <v>76</v>
      </c>
      <c r="D231" s="107">
        <v>54411</v>
      </c>
      <c r="E231" s="108">
        <v>0</v>
      </c>
      <c r="F231" s="126">
        <v>2000</v>
      </c>
    </row>
    <row r="232" spans="1:6" ht="12.75" customHeight="1">
      <c r="A232" s="102" t="s">
        <v>203</v>
      </c>
      <c r="B232" s="10" t="s">
        <v>79</v>
      </c>
      <c r="D232" s="107" t="s">
        <v>80</v>
      </c>
      <c r="E232" s="108">
        <v>14191</v>
      </c>
      <c r="F232" s="126">
        <v>12729</v>
      </c>
    </row>
    <row r="233" spans="1:6" ht="12.75" customHeight="1">
      <c r="A233" s="102" t="s">
        <v>204</v>
      </c>
      <c r="B233" s="10" t="s">
        <v>34</v>
      </c>
      <c r="D233" s="107" t="s">
        <v>35</v>
      </c>
      <c r="E233" s="108">
        <v>8000</v>
      </c>
      <c r="F233" s="126">
        <v>6000</v>
      </c>
    </row>
    <row r="234" spans="1:6" ht="12.75" customHeight="1">
      <c r="A234" s="102" t="s">
        <v>205</v>
      </c>
      <c r="B234" s="10" t="s">
        <v>83</v>
      </c>
      <c r="D234" s="107" t="s">
        <v>84</v>
      </c>
      <c r="E234" s="109">
        <v>28977</v>
      </c>
      <c r="F234" s="129">
        <v>28977</v>
      </c>
    </row>
    <row r="235" ht="12.75" customHeight="1">
      <c r="E235" s="116"/>
    </row>
    <row r="236" spans="5:6" ht="12.75" customHeight="1">
      <c r="E236" s="130">
        <f>SUM(E231:E235)</f>
        <v>51168</v>
      </c>
      <c r="F236" s="130">
        <f>SUM(F231:F235)</f>
        <v>49706</v>
      </c>
    </row>
    <row r="237" spans="1:5" ht="12.75" customHeight="1">
      <c r="A237" s="79" t="s">
        <v>206</v>
      </c>
      <c r="B237" s="122"/>
      <c r="E237" s="108"/>
    </row>
    <row r="238" spans="1:6" ht="12.75" customHeight="1">
      <c r="A238" s="102" t="s">
        <v>207</v>
      </c>
      <c r="B238" s="10" t="s">
        <v>74</v>
      </c>
      <c r="D238" s="107" t="s">
        <v>48</v>
      </c>
      <c r="E238" s="108">
        <v>5000</v>
      </c>
      <c r="F238" s="126">
        <v>3500</v>
      </c>
    </row>
    <row r="239" spans="1:6" ht="12.75" customHeight="1">
      <c r="A239" s="102" t="s">
        <v>208</v>
      </c>
      <c r="B239" s="10" t="s">
        <v>76</v>
      </c>
      <c r="D239" s="107" t="s">
        <v>77</v>
      </c>
      <c r="E239" s="108">
        <v>3000</v>
      </c>
      <c r="F239" s="126">
        <v>4500</v>
      </c>
    </row>
    <row r="240" spans="1:6" ht="12.75" customHeight="1">
      <c r="A240" s="102" t="s">
        <v>209</v>
      </c>
      <c r="B240" s="10" t="s">
        <v>79</v>
      </c>
      <c r="D240" s="107" t="s">
        <v>80</v>
      </c>
      <c r="E240" s="108">
        <v>16270</v>
      </c>
      <c r="F240" s="126">
        <v>16495</v>
      </c>
    </row>
    <row r="241" spans="1:6" ht="12.75" customHeight="1">
      <c r="A241" s="102" t="s">
        <v>210</v>
      </c>
      <c r="B241" s="10" t="s">
        <v>34</v>
      </c>
      <c r="D241" s="107" t="s">
        <v>35</v>
      </c>
      <c r="E241" s="108">
        <v>24792</v>
      </c>
      <c r="F241" s="126">
        <v>23100</v>
      </c>
    </row>
    <row r="242" spans="1:6" ht="12.75" customHeight="1">
      <c r="A242" s="102" t="s">
        <v>211</v>
      </c>
      <c r="B242" s="10" t="s">
        <v>83</v>
      </c>
      <c r="D242" s="107" t="s">
        <v>84</v>
      </c>
      <c r="E242" s="109">
        <v>20000</v>
      </c>
      <c r="F242" s="129">
        <v>21692</v>
      </c>
    </row>
    <row r="243" ht="7.5" customHeight="1">
      <c r="E243" s="116"/>
    </row>
    <row r="244" spans="5:6" ht="12.75" customHeight="1">
      <c r="E244" s="115">
        <f>SUM(E238:E243)</f>
        <v>69062</v>
      </c>
      <c r="F244" s="130">
        <f>SUM(F238:F243)</f>
        <v>69287</v>
      </c>
    </row>
    <row r="245" spans="5:6" ht="12.75" customHeight="1">
      <c r="E245" s="115"/>
      <c r="F245" s="130"/>
    </row>
    <row r="246" spans="5:6" ht="12.75" customHeight="1">
      <c r="E246" s="115"/>
      <c r="F246" s="130"/>
    </row>
    <row r="247" spans="1:5" ht="12.75" customHeight="1">
      <c r="A247" s="83" t="s">
        <v>212</v>
      </c>
      <c r="E247" s="108"/>
    </row>
    <row r="248" spans="1:6" ht="12.75" customHeight="1">
      <c r="A248" s="102" t="s">
        <v>213</v>
      </c>
      <c r="B248" s="10" t="s">
        <v>74</v>
      </c>
      <c r="D248" s="107" t="s">
        <v>48</v>
      </c>
      <c r="E248" s="108">
        <v>4000</v>
      </c>
      <c r="F248" s="126">
        <v>4000</v>
      </c>
    </row>
    <row r="249" spans="1:6" ht="12.75" customHeight="1">
      <c r="A249" s="102" t="s">
        <v>214</v>
      </c>
      <c r="B249" s="10" t="s">
        <v>76</v>
      </c>
      <c r="D249" s="107" t="s">
        <v>77</v>
      </c>
      <c r="E249" s="108">
        <v>5000</v>
      </c>
      <c r="F249" s="126">
        <v>5000</v>
      </c>
    </row>
    <row r="250" spans="1:6" ht="12.75" customHeight="1">
      <c r="A250" s="102" t="s">
        <v>215</v>
      </c>
      <c r="B250" s="10" t="s">
        <v>79</v>
      </c>
      <c r="D250" s="107" t="s">
        <v>80</v>
      </c>
      <c r="E250" s="108">
        <v>15399</v>
      </c>
      <c r="F250" s="126">
        <v>14781</v>
      </c>
    </row>
    <row r="251" spans="1:6" ht="12.75" customHeight="1">
      <c r="A251" s="102" t="s">
        <v>216</v>
      </c>
      <c r="B251" s="10" t="s">
        <v>34</v>
      </c>
      <c r="D251" s="107" t="s">
        <v>35</v>
      </c>
      <c r="E251" s="108">
        <v>25000</v>
      </c>
      <c r="F251" s="126">
        <v>25000</v>
      </c>
    </row>
    <row r="252" spans="1:6" ht="12.75" customHeight="1">
      <c r="A252" s="102" t="s">
        <v>217</v>
      </c>
      <c r="B252" s="10" t="s">
        <v>83</v>
      </c>
      <c r="D252" s="107" t="s">
        <v>84</v>
      </c>
      <c r="E252" s="108">
        <v>15000</v>
      </c>
      <c r="F252" s="126">
        <v>15000</v>
      </c>
    </row>
    <row r="253" spans="1:6" ht="12.75" customHeight="1">
      <c r="A253" s="102" t="s">
        <v>218</v>
      </c>
      <c r="B253" s="10" t="s">
        <v>86</v>
      </c>
      <c r="D253" s="107" t="s">
        <v>87</v>
      </c>
      <c r="E253" s="109">
        <v>590</v>
      </c>
      <c r="F253" s="129">
        <v>590</v>
      </c>
    </row>
    <row r="254" ht="9" customHeight="1">
      <c r="E254" s="116"/>
    </row>
    <row r="255" spans="5:6" ht="12.75" customHeight="1">
      <c r="E255" s="115">
        <f>SUM(E248:E254)</f>
        <v>64989</v>
      </c>
      <c r="F255" s="130">
        <f>SUM(F248:F254)</f>
        <v>64371</v>
      </c>
    </row>
    <row r="256" spans="1:5" ht="12.75" customHeight="1">
      <c r="A256" s="85" t="s">
        <v>941</v>
      </c>
      <c r="E256" s="108"/>
    </row>
    <row r="257" spans="1:6" ht="12.75" customHeight="1">
      <c r="A257" s="102" t="s">
        <v>219</v>
      </c>
      <c r="B257" s="10" t="s">
        <v>76</v>
      </c>
      <c r="D257" s="107" t="s">
        <v>77</v>
      </c>
      <c r="E257" s="108">
        <v>39963</v>
      </c>
      <c r="F257" s="126">
        <v>39963</v>
      </c>
    </row>
    <row r="258" spans="1:6" ht="12.75" customHeight="1">
      <c r="A258" s="102" t="s">
        <v>220</v>
      </c>
      <c r="B258" s="10" t="s">
        <v>79</v>
      </c>
      <c r="D258" s="107" t="s">
        <v>80</v>
      </c>
      <c r="E258" s="109">
        <v>8655</v>
      </c>
      <c r="F258" s="129">
        <v>9133</v>
      </c>
    </row>
    <row r="259" ht="7.5" customHeight="1">
      <c r="E259" s="116"/>
    </row>
    <row r="260" spans="5:6" ht="12.75" customHeight="1">
      <c r="E260" s="115">
        <f>SUM(E257:E259)</f>
        <v>48618</v>
      </c>
      <c r="F260" s="130">
        <f>SUM(F257:F259)</f>
        <v>49096</v>
      </c>
    </row>
    <row r="261" spans="1:5" ht="12.75" customHeight="1">
      <c r="A261" s="83" t="s">
        <v>221</v>
      </c>
      <c r="E261" s="108"/>
    </row>
    <row r="262" spans="1:6" ht="12.75" customHeight="1">
      <c r="A262" s="102" t="s">
        <v>222</v>
      </c>
      <c r="B262" s="10" t="s">
        <v>74</v>
      </c>
      <c r="D262" s="107" t="s">
        <v>48</v>
      </c>
      <c r="E262" s="108">
        <v>5000</v>
      </c>
      <c r="F262" s="126">
        <v>5000</v>
      </c>
    </row>
    <row r="263" spans="1:6" ht="12.75" customHeight="1">
      <c r="A263" s="102" t="s">
        <v>223</v>
      </c>
      <c r="B263" s="10" t="s">
        <v>76</v>
      </c>
      <c r="D263" s="107" t="s">
        <v>77</v>
      </c>
      <c r="E263" s="108">
        <v>3057</v>
      </c>
      <c r="F263" s="126">
        <v>3057</v>
      </c>
    </row>
    <row r="264" spans="1:6" ht="12.75" customHeight="1">
      <c r="A264" s="102" t="s">
        <v>224</v>
      </c>
      <c r="B264" s="10" t="s">
        <v>79</v>
      </c>
      <c r="D264" s="107" t="s">
        <v>80</v>
      </c>
      <c r="E264" s="108">
        <v>7644</v>
      </c>
      <c r="F264" s="126">
        <v>7820</v>
      </c>
    </row>
    <row r="265" spans="1:6" ht="12.75" customHeight="1">
      <c r="A265" s="102" t="s">
        <v>225</v>
      </c>
      <c r="B265" s="10" t="s">
        <v>34</v>
      </c>
      <c r="D265" s="107" t="s">
        <v>35</v>
      </c>
      <c r="E265" s="108">
        <v>5000</v>
      </c>
      <c r="F265" s="126">
        <v>5000</v>
      </c>
    </row>
    <row r="266" spans="1:6" ht="12.75" customHeight="1">
      <c r="A266" s="102" t="s">
        <v>226</v>
      </c>
      <c r="B266" s="10" t="s">
        <v>83</v>
      </c>
      <c r="D266" s="107" t="s">
        <v>84</v>
      </c>
      <c r="E266" s="108">
        <v>19500</v>
      </c>
      <c r="F266" s="126">
        <v>19500</v>
      </c>
    </row>
    <row r="267" spans="1:6" ht="12.75" customHeight="1">
      <c r="A267" s="102" t="s">
        <v>227</v>
      </c>
      <c r="B267" s="10" t="s">
        <v>86</v>
      </c>
      <c r="D267" s="107" t="s">
        <v>87</v>
      </c>
      <c r="E267" s="109">
        <v>500</v>
      </c>
      <c r="F267" s="129">
        <v>500</v>
      </c>
    </row>
    <row r="268" ht="9.75" customHeight="1">
      <c r="E268" s="116"/>
    </row>
    <row r="269" spans="5:6" ht="12.75" customHeight="1">
      <c r="E269" s="115">
        <f>SUM(E262:E268)</f>
        <v>40701</v>
      </c>
      <c r="F269" s="130">
        <f>SUM(F262:F268)</f>
        <v>40877</v>
      </c>
    </row>
    <row r="270" spans="1:5" ht="12.75" customHeight="1">
      <c r="A270" s="83" t="s">
        <v>228</v>
      </c>
      <c r="E270" s="108"/>
    </row>
    <row r="271" spans="1:6" ht="12.75" customHeight="1">
      <c r="A271" s="102" t="s">
        <v>229</v>
      </c>
      <c r="B271" s="10" t="s">
        <v>76</v>
      </c>
      <c r="D271" s="107" t="s">
        <v>77</v>
      </c>
      <c r="E271" s="108">
        <v>5000</v>
      </c>
      <c r="F271" s="126">
        <v>5000</v>
      </c>
    </row>
    <row r="272" spans="1:6" ht="12.75" customHeight="1">
      <c r="A272" s="102" t="s">
        <v>230</v>
      </c>
      <c r="B272" s="10" t="s">
        <v>79</v>
      </c>
      <c r="D272" s="107" t="s">
        <v>80</v>
      </c>
      <c r="E272" s="108">
        <v>10678</v>
      </c>
      <c r="F272" s="126">
        <v>10622</v>
      </c>
    </row>
    <row r="273" spans="1:6" ht="12.75" customHeight="1">
      <c r="A273" s="102" t="s">
        <v>231</v>
      </c>
      <c r="B273" s="10" t="s">
        <v>34</v>
      </c>
      <c r="D273" s="107" t="s">
        <v>35</v>
      </c>
      <c r="E273" s="108">
        <v>15000</v>
      </c>
      <c r="F273" s="126">
        <v>15000</v>
      </c>
    </row>
    <row r="274" spans="1:6" ht="12.75" customHeight="1">
      <c r="A274" s="102" t="s">
        <v>232</v>
      </c>
      <c r="B274" s="10" t="s">
        <v>83</v>
      </c>
      <c r="D274" s="107" t="s">
        <v>84</v>
      </c>
      <c r="E274" s="108">
        <v>25000</v>
      </c>
      <c r="F274" s="126">
        <v>25000</v>
      </c>
    </row>
    <row r="275" spans="1:6" ht="12.75" customHeight="1">
      <c r="A275" s="102" t="s">
        <v>233</v>
      </c>
      <c r="B275" s="10" t="s">
        <v>86</v>
      </c>
      <c r="D275" s="107" t="s">
        <v>87</v>
      </c>
      <c r="E275" s="109">
        <v>590</v>
      </c>
      <c r="F275" s="129">
        <v>590</v>
      </c>
    </row>
    <row r="276" ht="9.75" customHeight="1">
      <c r="E276" s="116"/>
    </row>
    <row r="277" spans="5:6" ht="12.75" customHeight="1">
      <c r="E277" s="115">
        <f>SUM(E271:E276)</f>
        <v>56268</v>
      </c>
      <c r="F277" s="130">
        <f>SUM(F271:F276)</f>
        <v>56212</v>
      </c>
    </row>
    <row r="278" ht="12.75" customHeight="1">
      <c r="E278" s="108"/>
    </row>
    <row r="279" spans="1:5" ht="12.75" customHeight="1">
      <c r="A279" s="85" t="s">
        <v>234</v>
      </c>
      <c r="E279" s="108"/>
    </row>
    <row r="280" spans="1:6" ht="12.75" customHeight="1">
      <c r="A280" s="102" t="s">
        <v>235</v>
      </c>
      <c r="B280" s="10" t="s">
        <v>74</v>
      </c>
      <c r="D280" s="107" t="s">
        <v>48</v>
      </c>
      <c r="E280" s="108">
        <v>500</v>
      </c>
      <c r="F280" s="126">
        <v>0</v>
      </c>
    </row>
    <row r="281" spans="1:6" ht="12.75" customHeight="1">
      <c r="A281" s="102" t="s">
        <v>236</v>
      </c>
      <c r="B281" s="10" t="s">
        <v>76</v>
      </c>
      <c r="D281" s="107" t="s">
        <v>77</v>
      </c>
      <c r="E281" s="108">
        <v>6000</v>
      </c>
      <c r="F281" s="126">
        <v>8000</v>
      </c>
    </row>
    <row r="282" spans="1:6" ht="12.75" customHeight="1">
      <c r="A282" s="102" t="s">
        <v>237</v>
      </c>
      <c r="B282" s="10" t="s">
        <v>79</v>
      </c>
      <c r="D282" s="107" t="s">
        <v>80</v>
      </c>
      <c r="E282" s="108">
        <v>17708</v>
      </c>
      <c r="F282" s="126">
        <v>17310</v>
      </c>
    </row>
    <row r="283" spans="1:6" ht="12.75" customHeight="1">
      <c r="A283" s="102" t="s">
        <v>238</v>
      </c>
      <c r="B283" s="10" t="s">
        <v>34</v>
      </c>
      <c r="D283" s="107" t="s">
        <v>35</v>
      </c>
      <c r="E283" s="108">
        <f>16000+8000</f>
        <v>24000</v>
      </c>
      <c r="F283" s="126">
        <v>24500</v>
      </c>
    </row>
    <row r="284" spans="1:6" ht="12.75" customHeight="1">
      <c r="A284" s="102" t="s">
        <v>239</v>
      </c>
      <c r="B284" s="10" t="s">
        <v>83</v>
      </c>
      <c r="D284" s="107" t="s">
        <v>84</v>
      </c>
      <c r="E284" s="108">
        <f>26758-10000</f>
        <v>16758</v>
      </c>
      <c r="F284" s="126">
        <v>16758</v>
      </c>
    </row>
    <row r="285" spans="1:6" ht="12.75" customHeight="1">
      <c r="A285" s="102" t="s">
        <v>240</v>
      </c>
      <c r="B285" s="10" t="s">
        <v>86</v>
      </c>
      <c r="D285" s="107" t="s">
        <v>87</v>
      </c>
      <c r="E285" s="109">
        <v>2000</v>
      </c>
      <c r="F285" s="129">
        <v>2000</v>
      </c>
    </row>
    <row r="286" ht="12.75" customHeight="1">
      <c r="E286" s="116"/>
    </row>
    <row r="287" spans="5:6" ht="12.75" customHeight="1">
      <c r="E287" s="115">
        <f>SUM(E280:E286)</f>
        <v>66966</v>
      </c>
      <c r="F287" s="130">
        <f>SUM(F280:F286)</f>
        <v>68568</v>
      </c>
    </row>
    <row r="288" spans="1:5" ht="12.75" customHeight="1">
      <c r="A288" s="85" t="s">
        <v>241</v>
      </c>
      <c r="E288" s="108"/>
    </row>
    <row r="289" spans="1:6" ht="12.75" customHeight="1">
      <c r="A289" s="102" t="s">
        <v>242</v>
      </c>
      <c r="B289" s="10" t="s">
        <v>76</v>
      </c>
      <c r="D289" s="107" t="s">
        <v>77</v>
      </c>
      <c r="E289" s="108">
        <v>1000</v>
      </c>
      <c r="F289" s="126">
        <v>1000</v>
      </c>
    </row>
    <row r="290" spans="1:6" ht="12.75" customHeight="1">
      <c r="A290" s="102" t="s">
        <v>243</v>
      </c>
      <c r="B290" s="10" t="s">
        <v>79</v>
      </c>
      <c r="D290" s="107" t="s">
        <v>80</v>
      </c>
      <c r="E290" s="108">
        <v>1029</v>
      </c>
      <c r="F290" s="126">
        <v>941</v>
      </c>
    </row>
    <row r="291" spans="1:6" ht="12.75" customHeight="1">
      <c r="A291" s="102" t="s">
        <v>244</v>
      </c>
      <c r="B291" s="10" t="s">
        <v>34</v>
      </c>
      <c r="D291" s="107" t="s">
        <v>35</v>
      </c>
      <c r="E291" s="108">
        <v>1000</v>
      </c>
      <c r="F291" s="126">
        <v>1000</v>
      </c>
    </row>
    <row r="292" spans="1:6" ht="12.75" customHeight="1">
      <c r="A292" s="102" t="s">
        <v>245</v>
      </c>
      <c r="B292" s="10" t="s">
        <v>83</v>
      </c>
      <c r="D292" s="107" t="s">
        <v>84</v>
      </c>
      <c r="E292" s="109">
        <v>2827</v>
      </c>
      <c r="F292" s="129">
        <v>2827</v>
      </c>
    </row>
    <row r="293" ht="12.75" customHeight="1">
      <c r="E293" s="116"/>
    </row>
    <row r="294" spans="5:6" ht="12.75" customHeight="1">
      <c r="E294" s="115">
        <f>SUM(E289:E293)</f>
        <v>5856</v>
      </c>
      <c r="F294" s="130">
        <f>SUM(F289:F293)</f>
        <v>5768</v>
      </c>
    </row>
    <row r="295" spans="5:6" ht="12.75" customHeight="1">
      <c r="E295" s="115"/>
      <c r="F295" s="130"/>
    </row>
    <row r="296" spans="1:5" ht="12.75" customHeight="1">
      <c r="A296" s="85" t="s">
        <v>949</v>
      </c>
      <c r="E296" s="108"/>
    </row>
    <row r="297" spans="1:6" ht="12.75" customHeight="1">
      <c r="A297" s="102" t="s">
        <v>246</v>
      </c>
      <c r="B297" s="10" t="s">
        <v>74</v>
      </c>
      <c r="D297" s="107" t="s">
        <v>48</v>
      </c>
      <c r="E297" s="108">
        <v>1000</v>
      </c>
      <c r="F297" s="126">
        <v>1000</v>
      </c>
    </row>
    <row r="298" spans="1:6" ht="12.75" customHeight="1">
      <c r="A298" s="102" t="s">
        <v>247</v>
      </c>
      <c r="B298" s="10" t="s">
        <v>76</v>
      </c>
      <c r="D298" s="107" t="s">
        <v>77</v>
      </c>
      <c r="E298" s="108">
        <v>1600</v>
      </c>
      <c r="F298" s="126">
        <f>1600+1500</f>
        <v>3100</v>
      </c>
    </row>
    <row r="299" spans="1:6" ht="12.75" customHeight="1">
      <c r="A299" s="102" t="s">
        <v>248</v>
      </c>
      <c r="B299" s="10" t="s">
        <v>79</v>
      </c>
      <c r="D299" s="107" t="s">
        <v>80</v>
      </c>
      <c r="E299" s="108">
        <v>2117</v>
      </c>
      <c r="F299" s="126">
        <v>2117</v>
      </c>
    </row>
    <row r="300" spans="1:6" ht="12.75" customHeight="1">
      <c r="A300" s="102" t="s">
        <v>249</v>
      </c>
      <c r="B300" s="10" t="s">
        <v>34</v>
      </c>
      <c r="D300" s="107" t="s">
        <v>35</v>
      </c>
      <c r="E300" s="112">
        <v>5648</v>
      </c>
      <c r="F300" s="126">
        <v>5648</v>
      </c>
    </row>
    <row r="301" spans="1:6" ht="12.75" customHeight="1">
      <c r="A301" s="102" t="s">
        <v>250</v>
      </c>
      <c r="B301" s="10" t="s">
        <v>83</v>
      </c>
      <c r="D301" s="107" t="s">
        <v>84</v>
      </c>
      <c r="E301" s="109">
        <v>3717</v>
      </c>
      <c r="F301" s="129">
        <f>3717+3500</f>
        <v>7217</v>
      </c>
    </row>
    <row r="302" ht="12.75" customHeight="1">
      <c r="E302" s="116"/>
    </row>
    <row r="303" spans="5:6" ht="12.75" customHeight="1">
      <c r="E303" s="115">
        <f>SUM(E297:E302)</f>
        <v>14082</v>
      </c>
      <c r="F303" s="130">
        <f>SUM(F297:F302)</f>
        <v>19082</v>
      </c>
    </row>
    <row r="304" spans="1:5" ht="12.75" customHeight="1">
      <c r="A304" s="83" t="s">
        <v>251</v>
      </c>
      <c r="E304" s="108"/>
    </row>
    <row r="305" spans="1:6" ht="12.75" customHeight="1">
      <c r="A305" s="102" t="s">
        <v>252</v>
      </c>
      <c r="B305" s="10" t="s">
        <v>76</v>
      </c>
      <c r="D305" s="107" t="s">
        <v>77</v>
      </c>
      <c r="E305" s="108">
        <v>4000</v>
      </c>
      <c r="F305" s="126">
        <v>10000</v>
      </c>
    </row>
    <row r="306" spans="1:6" ht="12.75" customHeight="1">
      <c r="A306" s="102" t="s">
        <v>943</v>
      </c>
      <c r="B306" s="10" t="s">
        <v>34</v>
      </c>
      <c r="D306" s="107" t="s">
        <v>35</v>
      </c>
      <c r="E306" s="108">
        <v>5000</v>
      </c>
      <c r="F306" s="126">
        <v>5000</v>
      </c>
    </row>
    <row r="307" spans="1:6" ht="12.75" customHeight="1">
      <c r="A307" s="105" t="s">
        <v>253</v>
      </c>
      <c r="B307" s="10" t="s">
        <v>83</v>
      </c>
      <c r="D307" s="107" t="s">
        <v>84</v>
      </c>
      <c r="E307" s="108">
        <v>10000</v>
      </c>
      <c r="F307" s="126">
        <v>5000</v>
      </c>
    </row>
    <row r="308" spans="1:6" ht="12.75" customHeight="1">
      <c r="A308" s="105" t="s">
        <v>254</v>
      </c>
      <c r="B308" s="10" t="s">
        <v>93</v>
      </c>
      <c r="D308" s="107" t="s">
        <v>44</v>
      </c>
      <c r="E308" s="109">
        <v>1000</v>
      </c>
      <c r="F308" s="129">
        <v>0</v>
      </c>
    </row>
    <row r="309" ht="12.75" customHeight="1">
      <c r="E309" s="117"/>
    </row>
    <row r="310" spans="5:6" ht="12.75" customHeight="1">
      <c r="E310" s="115">
        <f>SUM(E305:E309)</f>
        <v>20000</v>
      </c>
      <c r="F310" s="130">
        <f>SUM(F305:F309)</f>
        <v>20000</v>
      </c>
    </row>
    <row r="311" spans="1:5" ht="12.75" customHeight="1">
      <c r="A311" s="83" t="s">
        <v>255</v>
      </c>
      <c r="E311" s="108"/>
    </row>
    <row r="312" spans="1:6" ht="12.75" customHeight="1">
      <c r="A312" s="102" t="s">
        <v>256</v>
      </c>
      <c r="B312" s="10" t="s">
        <v>79</v>
      </c>
      <c r="D312" s="107" t="s">
        <v>80</v>
      </c>
      <c r="E312" s="108">
        <v>11164</v>
      </c>
      <c r="F312" s="126">
        <v>10307</v>
      </c>
    </row>
    <row r="313" spans="1:6" ht="12.75" customHeight="1">
      <c r="A313" s="102" t="s">
        <v>257</v>
      </c>
      <c r="B313" s="10" t="s">
        <v>34</v>
      </c>
      <c r="D313" s="107" t="s">
        <v>35</v>
      </c>
      <c r="E313" s="108">
        <v>4763</v>
      </c>
      <c r="F313" s="126">
        <v>4763</v>
      </c>
    </row>
    <row r="314" spans="1:6" ht="12.75" customHeight="1">
      <c r="A314" s="102" t="s">
        <v>258</v>
      </c>
      <c r="B314" s="10" t="s">
        <v>93</v>
      </c>
      <c r="D314" s="107" t="s">
        <v>44</v>
      </c>
      <c r="E314" s="109">
        <v>20000</v>
      </c>
      <c r="F314" s="129">
        <v>20000</v>
      </c>
    </row>
    <row r="315" ht="12.75" customHeight="1">
      <c r="E315" s="116"/>
    </row>
    <row r="316" spans="5:6" ht="12.75" customHeight="1">
      <c r="E316" s="115">
        <f>SUM(E312:E315)</f>
        <v>35927</v>
      </c>
      <c r="F316" s="130">
        <f>SUM(F312:F315)</f>
        <v>35070</v>
      </c>
    </row>
    <row r="317" spans="1:5" ht="12.75" customHeight="1">
      <c r="A317" s="83" t="s">
        <v>259</v>
      </c>
      <c r="E317" s="108"/>
    </row>
    <row r="318" spans="1:6" ht="12.75" customHeight="1">
      <c r="A318" s="102" t="s">
        <v>260</v>
      </c>
      <c r="B318" s="10" t="s">
        <v>79</v>
      </c>
      <c r="D318" s="107" t="s">
        <v>80</v>
      </c>
      <c r="E318" s="108">
        <v>5216</v>
      </c>
      <c r="F318" s="126">
        <v>5746</v>
      </c>
    </row>
    <row r="319" spans="1:6" ht="12.75" customHeight="1">
      <c r="A319" s="102" t="s">
        <v>261</v>
      </c>
      <c r="B319" s="10" t="s">
        <v>83</v>
      </c>
      <c r="D319" s="107" t="s">
        <v>84</v>
      </c>
      <c r="E319" s="109">
        <v>14075</v>
      </c>
      <c r="F319" s="129">
        <v>14075</v>
      </c>
    </row>
    <row r="320" ht="12.75" customHeight="1">
      <c r="E320" s="116"/>
    </row>
    <row r="321" spans="5:6" ht="12.75" customHeight="1">
      <c r="E321" s="118">
        <f>SUM(E318:E320)</f>
        <v>19291</v>
      </c>
      <c r="F321" s="131">
        <f>SUM(F318:F320)</f>
        <v>19821</v>
      </c>
    </row>
    <row r="322" spans="1:5" ht="12.75" customHeight="1">
      <c r="A322" s="83" t="s">
        <v>262</v>
      </c>
      <c r="E322" s="108"/>
    </row>
    <row r="323" spans="1:6" ht="12.75" customHeight="1">
      <c r="A323" s="102" t="s">
        <v>263</v>
      </c>
      <c r="B323" s="10" t="s">
        <v>74</v>
      </c>
      <c r="D323" s="107" t="s">
        <v>48</v>
      </c>
      <c r="E323" s="108">
        <v>1500</v>
      </c>
      <c r="F323" s="126">
        <v>1500</v>
      </c>
    </row>
    <row r="324" spans="1:6" ht="12.75" customHeight="1">
      <c r="A324" s="102" t="s">
        <v>264</v>
      </c>
      <c r="B324" s="10" t="s">
        <v>79</v>
      </c>
      <c r="D324" s="107" t="s">
        <v>80</v>
      </c>
      <c r="E324" s="108">
        <v>7006</v>
      </c>
      <c r="F324" s="126">
        <v>8568</v>
      </c>
    </row>
    <row r="325" spans="1:6" ht="12.75" customHeight="1">
      <c r="A325" s="102" t="s">
        <v>265</v>
      </c>
      <c r="B325" s="10" t="s">
        <v>34</v>
      </c>
      <c r="D325" s="107" t="s">
        <v>35</v>
      </c>
      <c r="E325" s="108">
        <v>9059</v>
      </c>
      <c r="F325" s="126">
        <v>9059</v>
      </c>
    </row>
    <row r="326" spans="1:6" ht="12.75" customHeight="1">
      <c r="A326" s="102" t="s">
        <v>266</v>
      </c>
      <c r="B326" s="10" t="s">
        <v>83</v>
      </c>
      <c r="D326" s="107" t="s">
        <v>84</v>
      </c>
      <c r="E326" s="109">
        <v>5000</v>
      </c>
      <c r="F326" s="129">
        <v>5000</v>
      </c>
    </row>
    <row r="327" ht="12.75" customHeight="1">
      <c r="E327" s="116"/>
    </row>
    <row r="328" spans="5:6" ht="12.75" customHeight="1">
      <c r="E328" s="118">
        <f>SUM(E323:E327)</f>
        <v>22565</v>
      </c>
      <c r="F328" s="131">
        <f>SUM(F323:F327)</f>
        <v>24127</v>
      </c>
    </row>
    <row r="329" spans="1:5" ht="12.75" customHeight="1">
      <c r="A329" s="83" t="s">
        <v>267</v>
      </c>
      <c r="E329" s="108"/>
    </row>
    <row r="330" spans="1:6" ht="12.75" customHeight="1">
      <c r="A330" s="102" t="s">
        <v>268</v>
      </c>
      <c r="B330" s="10" t="s">
        <v>76</v>
      </c>
      <c r="D330" s="107" t="s">
        <v>77</v>
      </c>
      <c r="E330" s="108">
        <v>25000</v>
      </c>
      <c r="F330" s="126">
        <v>25000</v>
      </c>
    </row>
    <row r="331" spans="1:6" ht="12.75" customHeight="1">
      <c r="A331" s="102" t="s">
        <v>269</v>
      </c>
      <c r="B331" s="10" t="s">
        <v>79</v>
      </c>
      <c r="D331" s="107" t="s">
        <v>80</v>
      </c>
      <c r="E331" s="108">
        <v>24167</v>
      </c>
      <c r="F331" s="126">
        <v>22478</v>
      </c>
    </row>
    <row r="332" spans="1:6" ht="12.75" customHeight="1">
      <c r="A332" s="102" t="s">
        <v>270</v>
      </c>
      <c r="B332" s="10" t="s">
        <v>34</v>
      </c>
      <c r="D332" s="107" t="s">
        <v>35</v>
      </c>
      <c r="E332" s="108">
        <v>2835</v>
      </c>
      <c r="F332" s="126">
        <v>4835</v>
      </c>
    </row>
    <row r="333" spans="1:6" ht="12.75" customHeight="1">
      <c r="A333" s="102" t="s">
        <v>271</v>
      </c>
      <c r="B333" s="10" t="s">
        <v>83</v>
      </c>
      <c r="D333" s="107" t="s">
        <v>84</v>
      </c>
      <c r="E333" s="108">
        <v>35000</v>
      </c>
      <c r="F333" s="126">
        <v>35000</v>
      </c>
    </row>
    <row r="334" spans="1:6" ht="12.75" customHeight="1">
      <c r="A334" s="102" t="s">
        <v>942</v>
      </c>
      <c r="B334" s="10" t="s">
        <v>93</v>
      </c>
      <c r="D334" s="107" t="s">
        <v>44</v>
      </c>
      <c r="E334" s="109">
        <v>2000</v>
      </c>
      <c r="F334" s="129">
        <v>0</v>
      </c>
    </row>
    <row r="335" ht="12.75" customHeight="1">
      <c r="E335" s="116"/>
    </row>
    <row r="336" spans="5:6" ht="12.75" customHeight="1">
      <c r="E336" s="115">
        <f>SUM(E330:E335)</f>
        <v>89002</v>
      </c>
      <c r="F336" s="130">
        <f>SUM(F330:F335)</f>
        <v>87313</v>
      </c>
    </row>
    <row r="337" ht="12.75">
      <c r="E337" s="108"/>
    </row>
    <row r="338" spans="1:5" ht="12" customHeight="1">
      <c r="A338" s="83" t="s">
        <v>272</v>
      </c>
      <c r="E338" s="108"/>
    </row>
    <row r="339" spans="1:6" ht="12" customHeight="1">
      <c r="A339" s="102" t="s">
        <v>974</v>
      </c>
      <c r="B339" s="10" t="s">
        <v>74</v>
      </c>
      <c r="D339" s="107">
        <v>53310</v>
      </c>
      <c r="E339" s="108">
        <v>0</v>
      </c>
      <c r="F339" s="126">
        <v>4000</v>
      </c>
    </row>
    <row r="340" spans="1:6" ht="12.75" customHeight="1">
      <c r="A340" s="102" t="s">
        <v>273</v>
      </c>
      <c r="B340" s="10" t="s">
        <v>79</v>
      </c>
      <c r="D340" s="107" t="s">
        <v>80</v>
      </c>
      <c r="E340" s="108">
        <v>8341</v>
      </c>
      <c r="F340" s="126">
        <v>8266</v>
      </c>
    </row>
    <row r="341" spans="1:6" ht="12.75" customHeight="1">
      <c r="A341" s="102" t="s">
        <v>274</v>
      </c>
      <c r="B341" s="10" t="s">
        <v>34</v>
      </c>
      <c r="D341" s="107" t="s">
        <v>35</v>
      </c>
      <c r="E341" s="108">
        <v>10752</v>
      </c>
      <c r="F341" s="126">
        <v>10752</v>
      </c>
    </row>
    <row r="342" spans="1:6" ht="12.75" customHeight="1">
      <c r="A342" s="102" t="s">
        <v>973</v>
      </c>
      <c r="B342" s="10" t="s">
        <v>86</v>
      </c>
      <c r="D342" s="107">
        <v>56623</v>
      </c>
      <c r="E342" s="108">
        <v>0</v>
      </c>
      <c r="F342" s="126">
        <v>4000</v>
      </c>
    </row>
    <row r="343" spans="1:6" ht="12.75" customHeight="1">
      <c r="A343" s="102" t="s">
        <v>275</v>
      </c>
      <c r="B343" s="10" t="s">
        <v>134</v>
      </c>
      <c r="D343" s="107" t="s">
        <v>44</v>
      </c>
      <c r="E343" s="109">
        <v>6000</v>
      </c>
      <c r="F343" s="129">
        <v>18000</v>
      </c>
    </row>
    <row r="344" ht="12.75" customHeight="1">
      <c r="E344" s="116"/>
    </row>
    <row r="345" spans="5:6" ht="12.75" customHeight="1">
      <c r="E345" s="130">
        <f>SUM(E339:E344)</f>
        <v>25093</v>
      </c>
      <c r="F345" s="130">
        <f>SUM(F339:F344)</f>
        <v>45018</v>
      </c>
    </row>
    <row r="346" spans="5:6" ht="12.75" customHeight="1">
      <c r="E346" s="130"/>
      <c r="F346" s="130"/>
    </row>
    <row r="347" spans="1:5" ht="12.75" customHeight="1">
      <c r="A347" s="83" t="s">
        <v>276</v>
      </c>
      <c r="E347" s="108"/>
    </row>
    <row r="348" spans="1:6" ht="12.75" customHeight="1">
      <c r="A348" s="102" t="s">
        <v>277</v>
      </c>
      <c r="B348" s="10" t="s">
        <v>76</v>
      </c>
      <c r="D348" s="107" t="s">
        <v>77</v>
      </c>
      <c r="E348" s="108">
        <v>500</v>
      </c>
      <c r="F348" s="126">
        <v>500</v>
      </c>
    </row>
    <row r="349" spans="1:6" ht="12.75" customHeight="1">
      <c r="A349" s="102" t="s">
        <v>278</v>
      </c>
      <c r="B349" s="10" t="s">
        <v>79</v>
      </c>
      <c r="D349" s="107" t="s">
        <v>80</v>
      </c>
      <c r="E349" s="108">
        <v>3906</v>
      </c>
      <c r="F349" s="126">
        <v>4662</v>
      </c>
    </row>
    <row r="350" spans="1:6" ht="12.75" customHeight="1">
      <c r="A350" s="102" t="s">
        <v>279</v>
      </c>
      <c r="B350" s="10" t="s">
        <v>34</v>
      </c>
      <c r="D350" s="107" t="s">
        <v>35</v>
      </c>
      <c r="E350" s="108">
        <v>2000</v>
      </c>
      <c r="F350" s="126">
        <v>2000</v>
      </c>
    </row>
    <row r="351" spans="1:6" ht="12.75" customHeight="1">
      <c r="A351" s="102" t="s">
        <v>280</v>
      </c>
      <c r="B351" s="10" t="s">
        <v>83</v>
      </c>
      <c r="D351" s="107" t="s">
        <v>84</v>
      </c>
      <c r="E351" s="109">
        <v>12800</v>
      </c>
      <c r="F351" s="129">
        <v>12800</v>
      </c>
    </row>
    <row r="352" ht="8.25" customHeight="1">
      <c r="E352" s="116"/>
    </row>
    <row r="353" spans="5:6" ht="12.75" customHeight="1">
      <c r="E353" s="115">
        <f>SUM(E348:E352)</f>
        <v>19206</v>
      </c>
      <c r="F353" s="130">
        <f>SUM(F348:F352)</f>
        <v>19962</v>
      </c>
    </row>
    <row r="354" spans="1:5" ht="12.75" customHeight="1">
      <c r="A354" s="83" t="s">
        <v>281</v>
      </c>
      <c r="E354" s="108"/>
    </row>
    <row r="355" spans="1:6" ht="12.75" customHeight="1">
      <c r="A355" s="102" t="s">
        <v>282</v>
      </c>
      <c r="B355" s="10" t="s">
        <v>76</v>
      </c>
      <c r="D355" s="107" t="s">
        <v>77</v>
      </c>
      <c r="E355" s="108">
        <v>500</v>
      </c>
      <c r="F355" s="126">
        <v>400</v>
      </c>
    </row>
    <row r="356" spans="1:6" ht="12.75" customHeight="1">
      <c r="A356" s="102" t="s">
        <v>283</v>
      </c>
      <c r="B356" s="10" t="s">
        <v>79</v>
      </c>
      <c r="D356" s="107" t="s">
        <v>80</v>
      </c>
      <c r="E356" s="108">
        <v>806</v>
      </c>
      <c r="F356" s="126">
        <v>706</v>
      </c>
    </row>
    <row r="357" spans="1:6" ht="12.75" customHeight="1">
      <c r="A357" s="102" t="s">
        <v>284</v>
      </c>
      <c r="B357" s="10" t="s">
        <v>34</v>
      </c>
      <c r="D357" s="107" t="s">
        <v>35</v>
      </c>
      <c r="E357" s="108">
        <v>900</v>
      </c>
      <c r="F357" s="126">
        <v>1300</v>
      </c>
    </row>
    <row r="358" spans="1:6" ht="12.75" customHeight="1">
      <c r="A358" s="102" t="s">
        <v>285</v>
      </c>
      <c r="B358" s="10" t="s">
        <v>83</v>
      </c>
      <c r="D358" s="107" t="s">
        <v>84</v>
      </c>
      <c r="E358" s="109">
        <v>774</v>
      </c>
      <c r="F358" s="129">
        <v>474</v>
      </c>
    </row>
    <row r="359" ht="12.75" customHeight="1">
      <c r="E359" s="116"/>
    </row>
    <row r="360" spans="5:6" ht="12.75" customHeight="1">
      <c r="E360" s="115">
        <f>SUM(E355:E359)</f>
        <v>2980</v>
      </c>
      <c r="F360" s="130">
        <f>SUM(F355:F359)</f>
        <v>2880</v>
      </c>
    </row>
    <row r="361" spans="1:5" ht="12.75" customHeight="1">
      <c r="A361" s="85" t="s">
        <v>286</v>
      </c>
      <c r="E361" s="108"/>
    </row>
    <row r="362" spans="1:6" ht="12.75" customHeight="1">
      <c r="A362" s="102" t="s">
        <v>287</v>
      </c>
      <c r="B362" s="10" t="s">
        <v>74</v>
      </c>
      <c r="D362" s="107" t="s">
        <v>48</v>
      </c>
      <c r="E362" s="108">
        <v>500</v>
      </c>
      <c r="F362" s="126">
        <v>500</v>
      </c>
    </row>
    <row r="363" spans="1:6" ht="12.75" customHeight="1">
      <c r="A363" s="102" t="s">
        <v>288</v>
      </c>
      <c r="B363" s="10" t="s">
        <v>76</v>
      </c>
      <c r="D363" s="107" t="s">
        <v>77</v>
      </c>
      <c r="E363" s="108">
        <v>10000</v>
      </c>
      <c r="F363" s="126">
        <v>10000</v>
      </c>
    </row>
    <row r="364" spans="1:6" ht="12.75" customHeight="1">
      <c r="A364" s="102" t="s">
        <v>289</v>
      </c>
      <c r="B364" s="10" t="s">
        <v>79</v>
      </c>
      <c r="D364" s="107" t="s">
        <v>80</v>
      </c>
      <c r="E364" s="108">
        <v>36439</v>
      </c>
      <c r="F364" s="126">
        <v>34751</v>
      </c>
    </row>
    <row r="365" spans="1:6" ht="12.75" customHeight="1">
      <c r="A365" s="102" t="s">
        <v>290</v>
      </c>
      <c r="B365" s="10" t="s">
        <v>34</v>
      </c>
      <c r="D365" s="107" t="s">
        <v>35</v>
      </c>
      <c r="E365" s="108">
        <v>26161</v>
      </c>
      <c r="F365" s="126">
        <v>26161</v>
      </c>
    </row>
    <row r="366" spans="1:6" ht="12.75" customHeight="1">
      <c r="A366" s="102" t="s">
        <v>291</v>
      </c>
      <c r="B366" s="10" t="s">
        <v>83</v>
      </c>
      <c r="D366" s="107" t="s">
        <v>84</v>
      </c>
      <c r="E366" s="108">
        <v>67000</v>
      </c>
      <c r="F366" s="126">
        <v>67000</v>
      </c>
    </row>
    <row r="367" spans="1:6" ht="12.75" customHeight="1">
      <c r="A367" s="102" t="s">
        <v>292</v>
      </c>
      <c r="B367" s="10" t="s">
        <v>86</v>
      </c>
      <c r="D367" s="107" t="s">
        <v>87</v>
      </c>
      <c r="E367" s="108">
        <v>300</v>
      </c>
      <c r="F367" s="126">
        <v>300</v>
      </c>
    </row>
    <row r="368" spans="1:6" ht="12.75" customHeight="1">
      <c r="A368" s="102" t="s">
        <v>293</v>
      </c>
      <c r="B368" s="10" t="s">
        <v>93</v>
      </c>
      <c r="D368" s="107" t="s">
        <v>44</v>
      </c>
      <c r="E368" s="109">
        <v>500</v>
      </c>
      <c r="F368" s="129">
        <v>500</v>
      </c>
    </row>
    <row r="369" ht="7.5" customHeight="1">
      <c r="E369" s="116"/>
    </row>
    <row r="370" spans="5:6" ht="12.75" customHeight="1">
      <c r="E370" s="118">
        <f>SUM(E362:E369)</f>
        <v>140900</v>
      </c>
      <c r="F370" s="131">
        <f>SUM(F362:F369)</f>
        <v>139212</v>
      </c>
    </row>
    <row r="371" spans="1:5" ht="12.75" customHeight="1">
      <c r="A371" s="85" t="s">
        <v>294</v>
      </c>
      <c r="E371" s="108"/>
    </row>
    <row r="372" spans="1:6" ht="12.75" customHeight="1">
      <c r="A372" s="102" t="s">
        <v>295</v>
      </c>
      <c r="B372" s="10" t="s">
        <v>74</v>
      </c>
      <c r="D372" s="107" t="s">
        <v>48</v>
      </c>
      <c r="E372" s="108">
        <v>1000</v>
      </c>
      <c r="F372" s="126">
        <v>1000</v>
      </c>
    </row>
    <row r="373" spans="1:6" ht="12.75" customHeight="1">
      <c r="A373" s="102" t="s">
        <v>296</v>
      </c>
      <c r="B373" s="10" t="s">
        <v>76</v>
      </c>
      <c r="D373" s="107" t="s">
        <v>77</v>
      </c>
      <c r="E373" s="108">
        <v>3000</v>
      </c>
      <c r="F373" s="126">
        <v>3000</v>
      </c>
    </row>
    <row r="374" spans="1:6" ht="12.75" customHeight="1">
      <c r="A374" s="102" t="s">
        <v>297</v>
      </c>
      <c r="B374" s="10" t="s">
        <v>79</v>
      </c>
      <c r="D374" s="107" t="s">
        <v>80</v>
      </c>
      <c r="E374" s="108">
        <v>3125</v>
      </c>
      <c r="F374" s="126">
        <v>3150</v>
      </c>
    </row>
    <row r="375" spans="1:6" ht="12.75" customHeight="1">
      <c r="A375" s="102" t="s">
        <v>298</v>
      </c>
      <c r="B375" s="10" t="s">
        <v>34</v>
      </c>
      <c r="D375" s="107" t="s">
        <v>35</v>
      </c>
      <c r="E375" s="108">
        <v>1593</v>
      </c>
      <c r="F375" s="126">
        <v>1593</v>
      </c>
    </row>
    <row r="376" spans="1:6" ht="12.75" customHeight="1">
      <c r="A376" s="102" t="s">
        <v>299</v>
      </c>
      <c r="B376" s="10" t="s">
        <v>83</v>
      </c>
      <c r="D376" s="107" t="s">
        <v>84</v>
      </c>
      <c r="E376" s="108">
        <v>2300</v>
      </c>
      <c r="F376" s="126">
        <v>2300</v>
      </c>
    </row>
    <row r="377" spans="1:6" ht="12.75" customHeight="1">
      <c r="A377" s="102" t="s">
        <v>300</v>
      </c>
      <c r="B377" s="10" t="s">
        <v>93</v>
      </c>
      <c r="D377" s="107" t="s">
        <v>44</v>
      </c>
      <c r="E377" s="109">
        <v>1000</v>
      </c>
      <c r="F377" s="129">
        <v>1000</v>
      </c>
    </row>
    <row r="378" ht="7.5" customHeight="1">
      <c r="E378" s="116"/>
    </row>
    <row r="379" spans="5:6" ht="12.75" customHeight="1">
      <c r="E379" s="118">
        <f>SUM(E372:E378)</f>
        <v>12018</v>
      </c>
      <c r="F379" s="131">
        <f>SUM(F372:F378)</f>
        <v>12043</v>
      </c>
    </row>
    <row r="380" spans="1:5" ht="12.75" customHeight="1">
      <c r="A380" s="83" t="s">
        <v>301</v>
      </c>
      <c r="E380" s="108"/>
    </row>
    <row r="381" spans="1:6" ht="12.75" customHeight="1">
      <c r="A381" s="102" t="s">
        <v>302</v>
      </c>
      <c r="B381" s="10" t="s">
        <v>74</v>
      </c>
      <c r="D381" s="107" t="s">
        <v>48</v>
      </c>
      <c r="E381" s="108">
        <v>400</v>
      </c>
      <c r="F381" s="126">
        <v>400</v>
      </c>
    </row>
    <row r="382" spans="1:6" ht="12.75" customHeight="1">
      <c r="A382" s="102" t="s">
        <v>933</v>
      </c>
      <c r="B382" s="10" t="s">
        <v>76</v>
      </c>
      <c r="D382" s="107">
        <v>54411</v>
      </c>
      <c r="E382" s="108">
        <v>500</v>
      </c>
      <c r="F382" s="126">
        <v>500</v>
      </c>
    </row>
    <row r="383" spans="1:6" ht="12.75" customHeight="1">
      <c r="A383" s="102" t="s">
        <v>303</v>
      </c>
      <c r="B383" s="10" t="s">
        <v>79</v>
      </c>
      <c r="D383" s="107" t="s">
        <v>80</v>
      </c>
      <c r="E383" s="108">
        <v>2833</v>
      </c>
      <c r="F383" s="126">
        <v>3175</v>
      </c>
    </row>
    <row r="384" spans="1:6" ht="12.75" customHeight="1">
      <c r="A384" s="102" t="s">
        <v>304</v>
      </c>
      <c r="B384" s="10" t="s">
        <v>34</v>
      </c>
      <c r="D384" s="107" t="s">
        <v>35</v>
      </c>
      <c r="E384" s="108">
        <v>2100</v>
      </c>
      <c r="F384" s="126">
        <v>2100</v>
      </c>
    </row>
    <row r="385" spans="1:6" ht="12.75" customHeight="1">
      <c r="A385" s="102" t="s">
        <v>305</v>
      </c>
      <c r="B385" s="10" t="s">
        <v>83</v>
      </c>
      <c r="D385" s="107" t="s">
        <v>84</v>
      </c>
      <c r="E385" s="109">
        <v>1800</v>
      </c>
      <c r="F385" s="129">
        <v>1800</v>
      </c>
    </row>
    <row r="386" ht="12" customHeight="1">
      <c r="E386" s="116"/>
    </row>
    <row r="387" spans="5:6" ht="12.75" customHeight="1">
      <c r="E387" s="115">
        <f>SUM(E381:E386)</f>
        <v>7633</v>
      </c>
      <c r="F387" s="130">
        <f>SUM(F381:F386)</f>
        <v>7975</v>
      </c>
    </row>
    <row r="388" spans="5:6" ht="12.75" customHeight="1">
      <c r="E388" s="115"/>
      <c r="F388" s="130"/>
    </row>
    <row r="389" spans="1:5" ht="12.75" customHeight="1">
      <c r="A389" s="83" t="s">
        <v>306</v>
      </c>
      <c r="E389" s="108"/>
    </row>
    <row r="390" spans="1:6" ht="12.75" customHeight="1">
      <c r="A390" s="102" t="s">
        <v>307</v>
      </c>
      <c r="B390" s="10" t="s">
        <v>79</v>
      </c>
      <c r="D390" s="107" t="s">
        <v>80</v>
      </c>
      <c r="E390" s="108">
        <v>3578</v>
      </c>
      <c r="F390" s="126">
        <v>4309</v>
      </c>
    </row>
    <row r="391" spans="1:6" ht="12.75" customHeight="1">
      <c r="A391" s="102" t="s">
        <v>308</v>
      </c>
      <c r="B391" s="10" t="s">
        <v>83</v>
      </c>
      <c r="D391" s="107" t="s">
        <v>84</v>
      </c>
      <c r="E391" s="109">
        <v>4800</v>
      </c>
      <c r="F391" s="129">
        <v>4800</v>
      </c>
    </row>
    <row r="392" ht="12.75" customHeight="1">
      <c r="E392" s="116"/>
    </row>
    <row r="393" spans="5:6" ht="12.75" customHeight="1">
      <c r="E393" s="115">
        <f>SUM(E390:E392)</f>
        <v>8378</v>
      </c>
      <c r="F393" s="130">
        <f>SUM(F390:F392)</f>
        <v>9109</v>
      </c>
    </row>
    <row r="394" spans="5:6" ht="12.75" customHeight="1">
      <c r="E394" s="115"/>
      <c r="F394" s="130"/>
    </row>
    <row r="395" spans="1:5" ht="12.75" customHeight="1">
      <c r="A395" s="83" t="s">
        <v>309</v>
      </c>
      <c r="E395" s="108"/>
    </row>
    <row r="396" spans="1:6" ht="12.75" customHeight="1">
      <c r="A396" s="102" t="s">
        <v>310</v>
      </c>
      <c r="B396" s="10" t="s">
        <v>74</v>
      </c>
      <c r="D396" s="107" t="s">
        <v>48</v>
      </c>
      <c r="E396" s="108">
        <v>1500</v>
      </c>
      <c r="F396" s="126">
        <v>1500</v>
      </c>
    </row>
    <row r="397" spans="1:6" ht="12.75" customHeight="1">
      <c r="A397" s="102" t="s">
        <v>311</v>
      </c>
      <c r="B397" s="10" t="s">
        <v>76</v>
      </c>
      <c r="D397" s="107" t="s">
        <v>77</v>
      </c>
      <c r="E397" s="108">
        <v>7000</v>
      </c>
      <c r="F397" s="126">
        <v>7000</v>
      </c>
    </row>
    <row r="398" spans="1:6" ht="12.75" customHeight="1">
      <c r="A398" s="102" t="s">
        <v>312</v>
      </c>
      <c r="B398" s="10" t="s">
        <v>79</v>
      </c>
      <c r="D398" s="107" t="s">
        <v>80</v>
      </c>
      <c r="E398" s="108">
        <v>3553</v>
      </c>
      <c r="F398" s="126">
        <v>3427</v>
      </c>
    </row>
    <row r="399" spans="1:6" ht="12.75" customHeight="1">
      <c r="A399" s="102" t="s">
        <v>313</v>
      </c>
      <c r="B399" s="10" t="s">
        <v>34</v>
      </c>
      <c r="D399" s="107" t="s">
        <v>35</v>
      </c>
      <c r="E399" s="108">
        <v>8500</v>
      </c>
      <c r="F399" s="126">
        <v>8500</v>
      </c>
    </row>
    <row r="400" spans="1:6" ht="12.75" customHeight="1">
      <c r="A400" s="102" t="s">
        <v>314</v>
      </c>
      <c r="B400" s="10" t="s">
        <v>83</v>
      </c>
      <c r="D400" s="107" t="s">
        <v>84</v>
      </c>
      <c r="E400" s="108">
        <v>12000</v>
      </c>
      <c r="F400" s="126">
        <v>12000</v>
      </c>
    </row>
    <row r="401" spans="1:6" ht="12.75" customHeight="1">
      <c r="A401" s="102" t="s">
        <v>315</v>
      </c>
      <c r="B401" s="10" t="s">
        <v>93</v>
      </c>
      <c r="D401" s="107" t="s">
        <v>44</v>
      </c>
      <c r="E401" s="109">
        <v>5000</v>
      </c>
      <c r="F401" s="129">
        <v>5000</v>
      </c>
    </row>
    <row r="402" ht="10.5" customHeight="1">
      <c r="E402" s="116"/>
    </row>
    <row r="403" spans="5:6" ht="12.75" customHeight="1">
      <c r="E403" s="115">
        <f>SUM(E396:E402)</f>
        <v>37553</v>
      </c>
      <c r="F403" s="130">
        <f>SUM(F396:F402)</f>
        <v>37427</v>
      </c>
    </row>
    <row r="404" spans="1:5" ht="12.75" customHeight="1">
      <c r="A404" s="85" t="s">
        <v>316</v>
      </c>
      <c r="E404" s="108"/>
    </row>
    <row r="405" spans="1:6" ht="12.75" customHeight="1">
      <c r="A405" s="102" t="s">
        <v>317</v>
      </c>
      <c r="B405" s="10" t="s">
        <v>74</v>
      </c>
      <c r="D405" s="107" t="s">
        <v>48</v>
      </c>
      <c r="E405" s="108">
        <v>1000</v>
      </c>
      <c r="F405" s="126">
        <v>1000</v>
      </c>
    </row>
    <row r="406" spans="1:6" ht="12.75" customHeight="1">
      <c r="A406" s="102" t="s">
        <v>318</v>
      </c>
      <c r="B406" s="10" t="s">
        <v>76</v>
      </c>
      <c r="D406" s="107" t="s">
        <v>77</v>
      </c>
      <c r="E406" s="108">
        <v>1000</v>
      </c>
      <c r="F406" s="126">
        <v>1000</v>
      </c>
    </row>
    <row r="407" spans="1:6" ht="12.75" customHeight="1">
      <c r="A407" s="102" t="s">
        <v>319</v>
      </c>
      <c r="B407" s="10" t="s">
        <v>79</v>
      </c>
      <c r="D407" s="107" t="s">
        <v>80</v>
      </c>
      <c r="E407" s="108">
        <v>2868</v>
      </c>
      <c r="F407" s="126">
        <v>3189</v>
      </c>
    </row>
    <row r="408" spans="1:6" ht="12.75" customHeight="1">
      <c r="A408" s="102" t="s">
        <v>320</v>
      </c>
      <c r="B408" s="10" t="s">
        <v>34</v>
      </c>
      <c r="D408" s="107" t="s">
        <v>35</v>
      </c>
      <c r="E408" s="108">
        <v>7798</v>
      </c>
      <c r="F408" s="126">
        <v>7798</v>
      </c>
    </row>
    <row r="409" spans="1:6" ht="12.75" customHeight="1">
      <c r="A409" s="102" t="s">
        <v>321</v>
      </c>
      <c r="B409" s="10" t="s">
        <v>93</v>
      </c>
      <c r="D409" s="107" t="s">
        <v>44</v>
      </c>
      <c r="E409" s="109">
        <v>1000</v>
      </c>
      <c r="F409" s="129">
        <v>1000</v>
      </c>
    </row>
    <row r="410" ht="12.75" customHeight="1">
      <c r="E410" s="116"/>
    </row>
    <row r="411" spans="5:6" ht="12.75" customHeight="1">
      <c r="E411" s="118">
        <f>SUM(E405:E410)</f>
        <v>13666</v>
      </c>
      <c r="F411" s="131">
        <f>SUM(F405:F410)</f>
        <v>13987</v>
      </c>
    </row>
    <row r="412" spans="1:5" ht="12.75" customHeight="1">
      <c r="A412" s="83" t="s">
        <v>322</v>
      </c>
      <c r="E412" s="108"/>
    </row>
    <row r="413" spans="1:6" ht="12.75" customHeight="1">
      <c r="A413" s="102" t="s">
        <v>323</v>
      </c>
      <c r="B413" s="10" t="s">
        <v>74</v>
      </c>
      <c r="D413" s="107" t="s">
        <v>48</v>
      </c>
      <c r="E413" s="108">
        <v>400</v>
      </c>
      <c r="F413" s="126">
        <v>250</v>
      </c>
    </row>
    <row r="414" spans="1:6" ht="12.75" customHeight="1">
      <c r="A414" s="102" t="s">
        <v>324</v>
      </c>
      <c r="B414" s="10" t="s">
        <v>76</v>
      </c>
      <c r="D414" s="107" t="s">
        <v>77</v>
      </c>
      <c r="E414" s="108">
        <v>2050</v>
      </c>
      <c r="F414" s="126">
        <v>5000</v>
      </c>
    </row>
    <row r="415" spans="1:6" ht="12.75" customHeight="1">
      <c r="A415" s="102" t="s">
        <v>325</v>
      </c>
      <c r="B415" s="10" t="s">
        <v>79</v>
      </c>
      <c r="D415" s="107" t="s">
        <v>80</v>
      </c>
      <c r="E415" s="108">
        <v>3484</v>
      </c>
      <c r="F415" s="126">
        <v>3993</v>
      </c>
    </row>
    <row r="416" spans="1:6" ht="12.75" customHeight="1">
      <c r="A416" s="102" t="s">
        <v>326</v>
      </c>
      <c r="B416" s="10" t="s">
        <v>34</v>
      </c>
      <c r="D416" s="107" t="s">
        <v>35</v>
      </c>
      <c r="E416" s="108">
        <v>3000</v>
      </c>
      <c r="F416" s="126">
        <v>5150</v>
      </c>
    </row>
    <row r="417" spans="1:6" ht="12.75" customHeight="1">
      <c r="A417" s="102" t="s">
        <v>327</v>
      </c>
      <c r="B417" s="10" t="s">
        <v>83</v>
      </c>
      <c r="D417" s="107" t="s">
        <v>84</v>
      </c>
      <c r="E417" s="108">
        <v>6450</v>
      </c>
      <c r="F417" s="126">
        <v>1500</v>
      </c>
    </row>
    <row r="418" spans="1:6" ht="12.75" customHeight="1">
      <c r="A418" s="102" t="s">
        <v>328</v>
      </c>
      <c r="B418" s="10" t="s">
        <v>86</v>
      </c>
      <c r="D418" s="107" t="s">
        <v>87</v>
      </c>
      <c r="E418" s="109">
        <v>300</v>
      </c>
      <c r="F418" s="129">
        <v>300</v>
      </c>
    </row>
    <row r="419" ht="6" customHeight="1">
      <c r="E419" s="116"/>
    </row>
    <row r="420" spans="5:6" ht="12.75" customHeight="1">
      <c r="E420" s="118">
        <f>SUM(E413:E419)</f>
        <v>15684</v>
      </c>
      <c r="F420" s="131">
        <f>SUM(F413:F419)</f>
        <v>16193</v>
      </c>
    </row>
    <row r="421" spans="1:5" ht="12.75" customHeight="1">
      <c r="A421" s="83" t="s">
        <v>940</v>
      </c>
      <c r="E421" s="108"/>
    </row>
    <row r="422" spans="1:6" ht="12.75" customHeight="1">
      <c r="A422" s="102" t="s">
        <v>944</v>
      </c>
      <c r="B422" s="10" t="s">
        <v>79</v>
      </c>
      <c r="D422" s="107" t="s">
        <v>80</v>
      </c>
      <c r="E422" s="108">
        <v>887</v>
      </c>
      <c r="F422" s="126">
        <v>655</v>
      </c>
    </row>
    <row r="423" spans="1:6" ht="12.75" customHeight="1">
      <c r="A423" s="102" t="s">
        <v>945</v>
      </c>
      <c r="B423" s="10" t="s">
        <v>34</v>
      </c>
      <c r="D423" s="107">
        <v>55520</v>
      </c>
      <c r="E423" s="108">
        <v>353</v>
      </c>
      <c r="F423" s="126">
        <v>2037</v>
      </c>
    </row>
    <row r="424" spans="1:6" ht="12.75" customHeight="1">
      <c r="A424" s="102" t="s">
        <v>946</v>
      </c>
      <c r="B424" s="10" t="s">
        <v>83</v>
      </c>
      <c r="D424" s="107" t="s">
        <v>84</v>
      </c>
      <c r="E424" s="109">
        <v>200</v>
      </c>
      <c r="F424" s="129">
        <v>2050</v>
      </c>
    </row>
    <row r="425" ht="12.75" customHeight="1">
      <c r="E425" s="116"/>
    </row>
    <row r="426" spans="5:6" ht="12.75" customHeight="1">
      <c r="E426" s="115">
        <f>SUM(E422:E425)</f>
        <v>1440</v>
      </c>
      <c r="F426" s="130">
        <f>SUM(F422:F425)</f>
        <v>4742</v>
      </c>
    </row>
    <row r="427" ht="12.75" customHeight="1">
      <c r="E427" s="108"/>
    </row>
    <row r="428" spans="1:5" ht="12.75" customHeight="1">
      <c r="A428" s="83" t="s">
        <v>939</v>
      </c>
      <c r="E428" s="108"/>
    </row>
    <row r="429" spans="1:6" ht="12.75" customHeight="1">
      <c r="A429" s="102" t="s">
        <v>936</v>
      </c>
      <c r="B429" s="10" t="s">
        <v>76</v>
      </c>
      <c r="D429" s="107">
        <v>54411</v>
      </c>
      <c r="E429" s="108">
        <v>1726</v>
      </c>
      <c r="F429" s="126">
        <v>1726</v>
      </c>
    </row>
    <row r="430" spans="1:6" ht="12.75" customHeight="1">
      <c r="A430" s="102" t="s">
        <v>938</v>
      </c>
      <c r="B430" s="10" t="s">
        <v>79</v>
      </c>
      <c r="D430" s="107" t="s">
        <v>80</v>
      </c>
      <c r="E430" s="108">
        <v>1176</v>
      </c>
      <c r="F430" s="126">
        <v>2087</v>
      </c>
    </row>
    <row r="431" spans="1:6" ht="12.75" customHeight="1">
      <c r="A431" s="102" t="s">
        <v>937</v>
      </c>
      <c r="B431" s="10" t="s">
        <v>34</v>
      </c>
      <c r="D431" s="107">
        <v>55520</v>
      </c>
      <c r="E431" s="109">
        <v>2000</v>
      </c>
      <c r="F431" s="129">
        <v>2000</v>
      </c>
    </row>
    <row r="432" ht="12.75" customHeight="1">
      <c r="E432" s="116"/>
    </row>
    <row r="433" spans="5:6" ht="12.75" customHeight="1">
      <c r="E433" s="115">
        <f>SUM(E429:E432)</f>
        <v>4902</v>
      </c>
      <c r="F433" s="130">
        <f>SUM(F429:F432)</f>
        <v>5813</v>
      </c>
    </row>
    <row r="434" ht="12.75" customHeight="1">
      <c r="E434" s="108"/>
    </row>
    <row r="435" spans="1:5" ht="12.75" customHeight="1">
      <c r="A435" s="83" t="s">
        <v>329</v>
      </c>
      <c r="E435" s="108"/>
    </row>
    <row r="436" spans="1:6" ht="12.75" customHeight="1">
      <c r="A436" s="105" t="s">
        <v>330</v>
      </c>
      <c r="B436" s="120" t="s">
        <v>331</v>
      </c>
      <c r="D436" s="106" t="s">
        <v>332</v>
      </c>
      <c r="E436" s="108">
        <v>453049</v>
      </c>
      <c r="F436" s="126">
        <v>36322</v>
      </c>
    </row>
    <row r="437" spans="1:6" ht="12.75" customHeight="1">
      <c r="A437" s="105" t="s">
        <v>333</v>
      </c>
      <c r="B437" s="120" t="s">
        <v>31</v>
      </c>
      <c r="D437" s="106" t="s">
        <v>32</v>
      </c>
      <c r="E437" s="108">
        <v>1953005</v>
      </c>
      <c r="F437" s="126">
        <v>971452</v>
      </c>
    </row>
    <row r="438" spans="1:6" ht="12.75" customHeight="1">
      <c r="A438" s="105" t="s">
        <v>334</v>
      </c>
      <c r="B438" s="105" t="s">
        <v>335</v>
      </c>
      <c r="D438" s="106" t="s">
        <v>68</v>
      </c>
      <c r="E438" s="108">
        <v>550000</v>
      </c>
      <c r="F438" s="108">
        <v>550000</v>
      </c>
    </row>
    <row r="439" spans="1:6" ht="12.75" customHeight="1">
      <c r="A439" s="105" t="s">
        <v>336</v>
      </c>
      <c r="B439" s="105" t="s">
        <v>76</v>
      </c>
      <c r="D439" s="106" t="s">
        <v>77</v>
      </c>
      <c r="E439" s="108">
        <v>25000</v>
      </c>
      <c r="F439" s="108">
        <v>15000</v>
      </c>
    </row>
    <row r="440" spans="1:6" ht="12.75" customHeight="1">
      <c r="A440" s="105" t="s">
        <v>337</v>
      </c>
      <c r="B440" s="120" t="s">
        <v>338</v>
      </c>
      <c r="D440" s="106" t="s">
        <v>339</v>
      </c>
      <c r="E440" s="108">
        <v>15000</v>
      </c>
      <c r="F440" s="108">
        <v>15000</v>
      </c>
    </row>
    <row r="441" spans="1:6" ht="12.75" customHeight="1">
      <c r="A441" s="105" t="s">
        <v>340</v>
      </c>
      <c r="B441" s="120" t="s">
        <v>79</v>
      </c>
      <c r="D441" s="106" t="s">
        <v>80</v>
      </c>
      <c r="E441" s="108">
        <v>10000</v>
      </c>
      <c r="F441" s="108">
        <v>10000</v>
      </c>
    </row>
    <row r="442" spans="1:6" ht="12.75" customHeight="1">
      <c r="A442" s="105" t="s">
        <v>341</v>
      </c>
      <c r="B442" s="120" t="s">
        <v>34</v>
      </c>
      <c r="D442" s="106" t="s">
        <v>35</v>
      </c>
      <c r="E442" s="108">
        <v>200000</v>
      </c>
      <c r="F442" s="108">
        <v>200000</v>
      </c>
    </row>
    <row r="443" spans="1:6" ht="12.75" customHeight="1">
      <c r="A443" s="105" t="s">
        <v>342</v>
      </c>
      <c r="B443" s="120" t="s">
        <v>83</v>
      </c>
      <c r="D443" s="106" t="s">
        <v>84</v>
      </c>
      <c r="E443" s="108">
        <v>200000</v>
      </c>
      <c r="F443" s="108">
        <v>230000</v>
      </c>
    </row>
    <row r="444" spans="1:6" ht="12.75" customHeight="1">
      <c r="A444" s="105" t="s">
        <v>836</v>
      </c>
      <c r="B444" s="120" t="s">
        <v>558</v>
      </c>
      <c r="D444" s="106" t="s">
        <v>559</v>
      </c>
      <c r="E444" s="108">
        <v>20000</v>
      </c>
      <c r="F444" s="108">
        <v>20000</v>
      </c>
    </row>
    <row r="445" spans="1:6" ht="12.75" customHeight="1">
      <c r="A445" s="105" t="s">
        <v>343</v>
      </c>
      <c r="B445" s="120" t="s">
        <v>344</v>
      </c>
      <c r="D445" s="106" t="s">
        <v>345</v>
      </c>
      <c r="E445" s="108">
        <v>230000</v>
      </c>
      <c r="F445" s="126">
        <v>147000</v>
      </c>
    </row>
    <row r="446" spans="1:6" ht="12.75" customHeight="1">
      <c r="A446" s="105" t="s">
        <v>346</v>
      </c>
      <c r="B446" s="120" t="s">
        <v>347</v>
      </c>
      <c r="D446" s="106" t="s">
        <v>87</v>
      </c>
      <c r="E446" s="108">
        <v>5000</v>
      </c>
      <c r="F446" s="126">
        <v>5000</v>
      </c>
    </row>
    <row r="447" spans="1:6" ht="12.75" customHeight="1">
      <c r="A447" s="105" t="s">
        <v>348</v>
      </c>
      <c r="B447" s="105" t="s">
        <v>349</v>
      </c>
      <c r="D447" s="106" t="s">
        <v>350</v>
      </c>
      <c r="E447" s="108">
        <v>1100000</v>
      </c>
      <c r="F447" s="132">
        <v>1139939</v>
      </c>
    </row>
    <row r="448" spans="1:6" ht="12.75" customHeight="1">
      <c r="A448" s="105" t="s">
        <v>351</v>
      </c>
      <c r="B448" s="120" t="s">
        <v>352</v>
      </c>
      <c r="D448" s="106" t="s">
        <v>353</v>
      </c>
      <c r="E448" s="108">
        <v>100000</v>
      </c>
      <c r="F448" s="126">
        <v>100000</v>
      </c>
    </row>
    <row r="449" spans="1:6" ht="12.75" customHeight="1">
      <c r="A449" s="105" t="s">
        <v>354</v>
      </c>
      <c r="B449" s="120" t="s">
        <v>355</v>
      </c>
      <c r="D449" s="106" t="s">
        <v>356</v>
      </c>
      <c r="E449" s="108">
        <v>30000</v>
      </c>
      <c r="F449" s="126">
        <v>30000</v>
      </c>
    </row>
    <row r="450" spans="1:6" ht="12.75" customHeight="1">
      <c r="A450" s="105" t="s">
        <v>357</v>
      </c>
      <c r="B450" s="105" t="s">
        <v>358</v>
      </c>
      <c r="D450" s="106" t="s">
        <v>44</v>
      </c>
      <c r="E450" s="109">
        <v>480000</v>
      </c>
      <c r="F450" s="135">
        <v>600000</v>
      </c>
    </row>
    <row r="451" ht="12.75" customHeight="1">
      <c r="E451" s="116"/>
    </row>
    <row r="452" spans="5:6" ht="12.75" customHeight="1">
      <c r="E452" s="115">
        <f>SUM(E436:E450)</f>
        <v>5371054</v>
      </c>
      <c r="F452" s="130">
        <f>SUM(F436:F450)</f>
        <v>4069713</v>
      </c>
    </row>
    <row r="453" ht="12.75" customHeight="1">
      <c r="E453" s="108"/>
    </row>
    <row r="454" spans="1:5" ht="12.75" customHeight="1">
      <c r="A454" s="83" t="s">
        <v>359</v>
      </c>
      <c r="E454" s="108"/>
    </row>
    <row r="455" spans="1:6" ht="12.75" customHeight="1">
      <c r="A455" s="105" t="s">
        <v>360</v>
      </c>
      <c r="B455" s="120" t="s">
        <v>361</v>
      </c>
      <c r="D455" s="106" t="s">
        <v>362</v>
      </c>
      <c r="E455" s="108">
        <v>7341008</v>
      </c>
      <c r="F455" s="126">
        <v>5489269</v>
      </c>
    </row>
    <row r="456" spans="1:6" ht="12.75" customHeight="1">
      <c r="A456" s="105" t="s">
        <v>363</v>
      </c>
      <c r="B456" s="120" t="s">
        <v>364</v>
      </c>
      <c r="D456" s="106" t="s">
        <v>365</v>
      </c>
      <c r="E456" s="109">
        <v>88366</v>
      </c>
      <c r="F456" s="129">
        <v>19290</v>
      </c>
    </row>
    <row r="457" ht="12.75" customHeight="1">
      <c r="E457" s="117"/>
    </row>
    <row r="458" spans="5:6" ht="12.75" customHeight="1">
      <c r="E458" s="115">
        <f>SUM(E455:E456)</f>
        <v>7429374</v>
      </c>
      <c r="F458" s="130">
        <f>SUM(F455:F456)</f>
        <v>5508559</v>
      </c>
    </row>
    <row r="459" spans="1:5" ht="12.75" customHeight="1">
      <c r="A459" s="85" t="s">
        <v>366</v>
      </c>
      <c r="E459" s="108"/>
    </row>
    <row r="460" spans="1:6" ht="12.75" customHeight="1">
      <c r="A460" s="105" t="s">
        <v>367</v>
      </c>
      <c r="B460" s="120" t="s">
        <v>368</v>
      </c>
      <c r="D460" s="106" t="s">
        <v>68</v>
      </c>
      <c r="E460" s="109">
        <v>60000</v>
      </c>
      <c r="F460" s="129">
        <v>60000</v>
      </c>
    </row>
    <row r="461" ht="12.75" customHeight="1">
      <c r="E461" s="117"/>
    </row>
    <row r="462" spans="5:6" ht="12.75" customHeight="1">
      <c r="E462" s="115">
        <f>SUM(E460:E460)</f>
        <v>60000</v>
      </c>
      <c r="F462" s="130">
        <f>SUM(F460:F460)</f>
        <v>60000</v>
      </c>
    </row>
    <row r="463" ht="12.75" customHeight="1">
      <c r="E463" s="115"/>
    </row>
    <row r="464" spans="1:5" ht="12.75" customHeight="1">
      <c r="A464" s="83" t="s">
        <v>369</v>
      </c>
      <c r="E464" s="108"/>
    </row>
    <row r="465" spans="1:6" ht="21" customHeight="1">
      <c r="A465" s="105" t="s">
        <v>370</v>
      </c>
      <c r="B465" s="120" t="s">
        <v>361</v>
      </c>
      <c r="D465" s="106" t="s">
        <v>362</v>
      </c>
      <c r="E465" s="108">
        <v>5787476</v>
      </c>
      <c r="F465" s="126">
        <v>2035798</v>
      </c>
    </row>
    <row r="466" spans="1:6" ht="12.75" customHeight="1">
      <c r="A466" s="105" t="s">
        <v>371</v>
      </c>
      <c r="B466" s="120" t="s">
        <v>364</v>
      </c>
      <c r="D466" s="106" t="s">
        <v>365</v>
      </c>
      <c r="E466" s="108">
        <v>357531</v>
      </c>
      <c r="F466" s="126">
        <v>386311</v>
      </c>
    </row>
    <row r="467" spans="1:6" ht="12.75" customHeight="1">
      <c r="A467" s="105" t="s">
        <v>372</v>
      </c>
      <c r="B467" s="105" t="s">
        <v>373</v>
      </c>
      <c r="D467" s="106" t="s">
        <v>68</v>
      </c>
      <c r="E467" s="109">
        <v>700000</v>
      </c>
      <c r="F467" s="129">
        <v>700000</v>
      </c>
    </row>
    <row r="468" ht="12.75" customHeight="1">
      <c r="E468" s="117"/>
    </row>
    <row r="469" spans="5:6" ht="12.75" customHeight="1">
      <c r="E469" s="115">
        <f>SUM(E465:E467)</f>
        <v>6845007</v>
      </c>
      <c r="F469" s="130">
        <f>SUM(F465:F467)</f>
        <v>3122109</v>
      </c>
    </row>
    <row r="470" spans="1:5" ht="12.75" customHeight="1">
      <c r="A470" s="83" t="s">
        <v>374</v>
      </c>
      <c r="E470" s="108"/>
    </row>
    <row r="471" spans="1:6" ht="12.75" customHeight="1">
      <c r="A471" s="105" t="s">
        <v>375</v>
      </c>
      <c r="B471" s="120" t="s">
        <v>376</v>
      </c>
      <c r="D471" s="106" t="s">
        <v>377</v>
      </c>
      <c r="E471" s="109">
        <v>1300000</v>
      </c>
      <c r="F471" s="129">
        <v>1500000</v>
      </c>
    </row>
    <row r="472" spans="1:5" ht="12.75" customHeight="1">
      <c r="A472" s="105"/>
      <c r="B472" s="120"/>
      <c r="D472" s="106"/>
      <c r="E472" s="116"/>
    </row>
    <row r="473" spans="5:6" ht="12.75" customHeight="1">
      <c r="E473" s="115">
        <f>SUM(E471:E472)</f>
        <v>1300000</v>
      </c>
      <c r="F473" s="130">
        <f>SUM(F471:F472)</f>
        <v>1500000</v>
      </c>
    </row>
    <row r="474" spans="1:5" ht="12.75" customHeight="1">
      <c r="A474" s="83" t="s">
        <v>378</v>
      </c>
      <c r="E474" s="108"/>
    </row>
    <row r="475" spans="1:6" ht="12.75" customHeight="1">
      <c r="A475" s="105" t="s">
        <v>379</v>
      </c>
      <c r="B475" s="10" t="s">
        <v>74</v>
      </c>
      <c r="D475" s="107" t="s">
        <v>48</v>
      </c>
      <c r="E475" s="108">
        <v>500</v>
      </c>
      <c r="F475" s="126">
        <v>500</v>
      </c>
    </row>
    <row r="476" spans="1:6" ht="12.75" customHeight="1">
      <c r="A476" s="105" t="s">
        <v>380</v>
      </c>
      <c r="B476" s="10" t="s">
        <v>76</v>
      </c>
      <c r="D476" s="107" t="s">
        <v>77</v>
      </c>
      <c r="E476" s="108">
        <v>5500</v>
      </c>
      <c r="F476" s="126">
        <v>5000</v>
      </c>
    </row>
    <row r="477" spans="1:6" ht="12.75" customHeight="1">
      <c r="A477" s="105" t="s">
        <v>381</v>
      </c>
      <c r="B477" s="120" t="s">
        <v>34</v>
      </c>
      <c r="D477" s="106" t="s">
        <v>35</v>
      </c>
      <c r="E477" s="108">
        <v>6945</v>
      </c>
      <c r="F477" s="126">
        <v>8445</v>
      </c>
    </row>
    <row r="478" spans="1:6" ht="12.75" customHeight="1">
      <c r="A478" s="105" t="s">
        <v>382</v>
      </c>
      <c r="B478" s="120" t="s">
        <v>383</v>
      </c>
      <c r="D478" s="106" t="s">
        <v>44</v>
      </c>
      <c r="E478" s="109">
        <v>5000</v>
      </c>
      <c r="F478" s="129">
        <v>4000</v>
      </c>
    </row>
    <row r="479" ht="12.75" customHeight="1">
      <c r="E479" s="117"/>
    </row>
    <row r="480" spans="5:6" ht="12.75" customHeight="1">
      <c r="E480" s="115">
        <f>SUM(E475:E478)</f>
        <v>17945</v>
      </c>
      <c r="F480" s="130">
        <f>SUM(F475:F478)</f>
        <v>17945</v>
      </c>
    </row>
    <row r="481" spans="5:6" ht="12.75" customHeight="1">
      <c r="E481" s="115"/>
      <c r="F481" s="130"/>
    </row>
    <row r="482" spans="1:5" ht="12.75" customHeight="1">
      <c r="A482" s="83" t="s">
        <v>384</v>
      </c>
      <c r="E482" s="108"/>
    </row>
    <row r="483" spans="1:6" ht="12.75" customHeight="1">
      <c r="A483" s="105" t="s">
        <v>992</v>
      </c>
      <c r="B483" s="10" t="s">
        <v>993</v>
      </c>
      <c r="D483" s="78">
        <v>50115</v>
      </c>
      <c r="E483" s="108">
        <v>0</v>
      </c>
      <c r="F483" s="126">
        <v>80989</v>
      </c>
    </row>
    <row r="484" spans="1:6" ht="12.75" customHeight="1">
      <c r="A484" s="105" t="s">
        <v>385</v>
      </c>
      <c r="B484" s="105" t="s">
        <v>386</v>
      </c>
      <c r="D484" s="106" t="s">
        <v>44</v>
      </c>
      <c r="E484" s="109">
        <v>309298</v>
      </c>
      <c r="F484" s="129">
        <v>409298</v>
      </c>
    </row>
    <row r="485" ht="12.75" customHeight="1">
      <c r="E485" s="117"/>
    </row>
    <row r="486" spans="5:6" ht="12.75" customHeight="1">
      <c r="E486" s="115">
        <f>SUM(E483:E484)</f>
        <v>309298</v>
      </c>
      <c r="F486" s="115">
        <f>SUM(F483:F484)</f>
        <v>490287</v>
      </c>
    </row>
    <row r="487" spans="1:5" ht="12.75" customHeight="1">
      <c r="A487" s="83" t="s">
        <v>387</v>
      </c>
      <c r="E487" s="108"/>
    </row>
    <row r="488" spans="1:6" ht="12.75" customHeight="1">
      <c r="A488" s="105" t="s">
        <v>388</v>
      </c>
      <c r="B488" s="10" t="s">
        <v>76</v>
      </c>
      <c r="D488" s="107" t="s">
        <v>77</v>
      </c>
      <c r="E488" s="108">
        <v>1000</v>
      </c>
      <c r="F488" s="126">
        <v>1000</v>
      </c>
    </row>
    <row r="489" spans="1:6" ht="12.75" customHeight="1">
      <c r="A489" s="105" t="s">
        <v>389</v>
      </c>
      <c r="B489" s="120" t="s">
        <v>34</v>
      </c>
      <c r="D489" s="106" t="s">
        <v>35</v>
      </c>
      <c r="E489" s="108">
        <v>3000</v>
      </c>
      <c r="F489" s="126">
        <v>3000</v>
      </c>
    </row>
    <row r="490" spans="1:6" ht="12.75" customHeight="1">
      <c r="A490" s="105" t="s">
        <v>390</v>
      </c>
      <c r="B490" s="120" t="s">
        <v>83</v>
      </c>
      <c r="D490" s="106" t="s">
        <v>84</v>
      </c>
      <c r="E490" s="108">
        <v>500</v>
      </c>
      <c r="F490" s="126">
        <v>500</v>
      </c>
    </row>
    <row r="491" spans="1:6" ht="12.75" customHeight="1">
      <c r="A491" s="105" t="s">
        <v>391</v>
      </c>
      <c r="B491" s="120" t="s">
        <v>93</v>
      </c>
      <c r="D491" s="106" t="s">
        <v>44</v>
      </c>
      <c r="E491" s="109">
        <v>500</v>
      </c>
      <c r="F491" s="129">
        <v>500</v>
      </c>
    </row>
    <row r="492" ht="12.75" customHeight="1">
      <c r="E492" s="117"/>
    </row>
    <row r="493" spans="5:6" ht="12.75" customHeight="1">
      <c r="E493" s="115">
        <f>SUM(E488:E492)</f>
        <v>5000</v>
      </c>
      <c r="F493" s="130">
        <f>SUM(F488:F492)</f>
        <v>5000</v>
      </c>
    </row>
    <row r="494" spans="1:5" ht="12.75" customHeight="1">
      <c r="A494" s="83" t="s">
        <v>392</v>
      </c>
      <c r="E494" s="108"/>
    </row>
    <row r="495" spans="1:6" ht="12.75" customHeight="1">
      <c r="A495" s="105" t="s">
        <v>393</v>
      </c>
      <c r="B495" s="120" t="s">
        <v>57</v>
      </c>
      <c r="D495" s="106" t="s">
        <v>58</v>
      </c>
      <c r="E495" s="108">
        <v>124911</v>
      </c>
      <c r="F495" s="126">
        <v>128823</v>
      </c>
    </row>
    <row r="496" spans="1:6" ht="12.75" customHeight="1">
      <c r="A496" s="105" t="s">
        <v>394</v>
      </c>
      <c r="B496" s="120" t="s">
        <v>361</v>
      </c>
      <c r="D496" s="106" t="s">
        <v>362</v>
      </c>
      <c r="E496" s="108">
        <v>2178443</v>
      </c>
      <c r="F496" s="126">
        <v>1595035</v>
      </c>
    </row>
    <row r="497" spans="1:6" ht="12.75" customHeight="1">
      <c r="A497" s="105" t="s">
        <v>989</v>
      </c>
      <c r="B497" s="120" t="s">
        <v>990</v>
      </c>
      <c r="D497" s="106">
        <v>50136</v>
      </c>
      <c r="E497" s="108">
        <v>0</v>
      </c>
      <c r="F497" s="126">
        <v>250000</v>
      </c>
    </row>
    <row r="498" spans="1:6" ht="12.75" customHeight="1">
      <c r="A498" s="105" t="s">
        <v>395</v>
      </c>
      <c r="B498" s="120" t="s">
        <v>76</v>
      </c>
      <c r="D498" s="106" t="s">
        <v>77</v>
      </c>
      <c r="E498" s="108">
        <v>500</v>
      </c>
      <c r="F498" s="126">
        <v>500</v>
      </c>
    </row>
    <row r="499" spans="1:6" ht="12.75" customHeight="1">
      <c r="A499" s="105" t="s">
        <v>396</v>
      </c>
      <c r="B499" s="120" t="s">
        <v>34</v>
      </c>
      <c r="D499" s="106" t="s">
        <v>35</v>
      </c>
      <c r="E499" s="108">
        <v>2000</v>
      </c>
      <c r="F499" s="126">
        <v>2000</v>
      </c>
    </row>
    <row r="500" spans="1:6" ht="12.75" customHeight="1">
      <c r="A500" s="105" t="s">
        <v>397</v>
      </c>
      <c r="B500" s="120" t="s">
        <v>134</v>
      </c>
      <c r="D500" s="106" t="s">
        <v>44</v>
      </c>
      <c r="E500" s="109">
        <v>73000</v>
      </c>
      <c r="F500" s="129">
        <v>73000</v>
      </c>
    </row>
    <row r="501" ht="12.75" customHeight="1">
      <c r="E501" s="117"/>
    </row>
    <row r="502" spans="5:6" ht="12.75" customHeight="1">
      <c r="E502" s="115">
        <f>SUM(E495:E500)</f>
        <v>2378854</v>
      </c>
      <c r="F502" s="130">
        <f>SUM(F495:F500)</f>
        <v>2049358</v>
      </c>
    </row>
    <row r="503" spans="1:5" ht="12.75" customHeight="1">
      <c r="A503" s="83" t="s">
        <v>398</v>
      </c>
      <c r="E503" s="108"/>
    </row>
    <row r="504" spans="1:6" ht="12.75" customHeight="1">
      <c r="A504" s="105" t="s">
        <v>399</v>
      </c>
      <c r="B504" s="120" t="s">
        <v>57</v>
      </c>
      <c r="D504" s="106" t="s">
        <v>58</v>
      </c>
      <c r="E504" s="108">
        <v>125448</v>
      </c>
      <c r="F504" s="126">
        <v>129360</v>
      </c>
    </row>
    <row r="505" spans="1:6" ht="12.75" customHeight="1">
      <c r="A505" s="105" t="s">
        <v>400</v>
      </c>
      <c r="B505" s="120" t="s">
        <v>361</v>
      </c>
      <c r="D505" s="106" t="s">
        <v>362</v>
      </c>
      <c r="E505" s="108">
        <v>3826547</v>
      </c>
      <c r="F505" s="126">
        <v>3004067</v>
      </c>
    </row>
    <row r="506" spans="1:6" ht="12.75" customHeight="1">
      <c r="A506" s="105" t="s">
        <v>401</v>
      </c>
      <c r="B506" s="120" t="s">
        <v>364</v>
      </c>
      <c r="D506" s="106" t="s">
        <v>365</v>
      </c>
      <c r="E506" s="108">
        <v>17451</v>
      </c>
      <c r="F506" s="126">
        <v>18063</v>
      </c>
    </row>
    <row r="507" spans="1:6" ht="12.75" customHeight="1">
      <c r="A507" s="105" t="s">
        <v>402</v>
      </c>
      <c r="B507" s="120" t="s">
        <v>34</v>
      </c>
      <c r="D507" s="106" t="s">
        <v>35</v>
      </c>
      <c r="E507" s="108">
        <v>2000</v>
      </c>
      <c r="F507" s="126">
        <v>2000</v>
      </c>
    </row>
    <row r="508" spans="1:6" ht="12.75" customHeight="1">
      <c r="A508" s="105" t="s">
        <v>403</v>
      </c>
      <c r="B508" s="120" t="s">
        <v>83</v>
      </c>
      <c r="D508" s="106" t="s">
        <v>84</v>
      </c>
      <c r="E508" s="108">
        <v>2000</v>
      </c>
      <c r="F508" s="126">
        <v>2000</v>
      </c>
    </row>
    <row r="509" spans="1:6" ht="12.75" customHeight="1">
      <c r="A509" s="105" t="s">
        <v>404</v>
      </c>
      <c r="B509" s="120" t="s">
        <v>93</v>
      </c>
      <c r="D509" s="106" t="s">
        <v>44</v>
      </c>
      <c r="E509" s="109">
        <v>6000</v>
      </c>
      <c r="F509" s="129">
        <v>6000</v>
      </c>
    </row>
    <row r="510" ht="12.75" customHeight="1">
      <c r="E510" s="117"/>
    </row>
    <row r="511" spans="5:6" ht="12.75" customHeight="1">
      <c r="E511" s="115">
        <f>SUM(E504:E510)</f>
        <v>3979446</v>
      </c>
      <c r="F511" s="130">
        <f>SUM(F504:F510)</f>
        <v>3161490</v>
      </c>
    </row>
    <row r="512" spans="1:5" ht="12.75" customHeight="1">
      <c r="A512" s="83" t="s">
        <v>405</v>
      </c>
      <c r="E512" s="108"/>
    </row>
    <row r="513" spans="1:6" ht="12.75" customHeight="1">
      <c r="A513" s="105" t="s">
        <v>406</v>
      </c>
      <c r="B513" s="120" t="s">
        <v>361</v>
      </c>
      <c r="D513" s="106" t="s">
        <v>362</v>
      </c>
      <c r="E513" s="108">
        <v>1004641</v>
      </c>
      <c r="F513" s="126">
        <v>695292</v>
      </c>
    </row>
    <row r="514" spans="1:6" s="10" customFormat="1" ht="12.75" customHeight="1">
      <c r="A514" s="105" t="s">
        <v>927</v>
      </c>
      <c r="B514" s="120" t="s">
        <v>76</v>
      </c>
      <c r="D514" s="106">
        <v>54411</v>
      </c>
      <c r="E514" s="108">
        <v>1000</v>
      </c>
      <c r="F514" s="132">
        <v>1000</v>
      </c>
    </row>
    <row r="515" spans="1:6" ht="12.75" customHeight="1">
      <c r="A515" s="105" t="s">
        <v>407</v>
      </c>
      <c r="B515" s="120" t="s">
        <v>34</v>
      </c>
      <c r="D515" s="106" t="s">
        <v>35</v>
      </c>
      <c r="E515" s="108">
        <v>3000</v>
      </c>
      <c r="F515" s="126">
        <v>3000</v>
      </c>
    </row>
    <row r="516" spans="1:6" ht="12.75" customHeight="1">
      <c r="A516" s="105" t="s">
        <v>408</v>
      </c>
      <c r="B516" s="120" t="s">
        <v>83</v>
      </c>
      <c r="D516" s="106" t="s">
        <v>84</v>
      </c>
      <c r="E516" s="109">
        <v>1000</v>
      </c>
      <c r="F516" s="129">
        <v>1000</v>
      </c>
    </row>
    <row r="517" ht="7.5" customHeight="1">
      <c r="E517" s="117"/>
    </row>
    <row r="518" spans="5:6" ht="12.75" customHeight="1">
      <c r="E518" s="115">
        <f>SUM(E513:E516)</f>
        <v>1009641</v>
      </c>
      <c r="F518" s="130">
        <f>SUM(F513:F516)</f>
        <v>700292</v>
      </c>
    </row>
    <row r="519" ht="12.75" customHeight="1">
      <c r="E519" s="108"/>
    </row>
    <row r="520" spans="1:5" ht="12.75" customHeight="1">
      <c r="A520" s="83" t="s">
        <v>409</v>
      </c>
      <c r="E520" s="108"/>
    </row>
    <row r="521" spans="1:6" ht="12.75" customHeight="1">
      <c r="A521" s="105" t="s">
        <v>410</v>
      </c>
      <c r="B521" s="120" t="s">
        <v>34</v>
      </c>
      <c r="D521" s="106" t="s">
        <v>35</v>
      </c>
      <c r="E521" s="108">
        <v>1500</v>
      </c>
      <c r="F521" s="126">
        <v>1500</v>
      </c>
    </row>
    <row r="522" spans="1:6" ht="12.75" customHeight="1">
      <c r="A522" s="105" t="s">
        <v>411</v>
      </c>
      <c r="B522" s="120" t="s">
        <v>83</v>
      </c>
      <c r="D522" s="106" t="s">
        <v>84</v>
      </c>
      <c r="E522" s="109">
        <v>1000</v>
      </c>
      <c r="F522" s="129">
        <v>1000</v>
      </c>
    </row>
    <row r="523" ht="8.25" customHeight="1">
      <c r="E523" s="117"/>
    </row>
    <row r="524" spans="5:6" ht="12.75" customHeight="1">
      <c r="E524" s="115">
        <f>SUM(E521:E523)</f>
        <v>2500</v>
      </c>
      <c r="F524" s="130">
        <f>SUM(F521:F523)</f>
        <v>2500</v>
      </c>
    </row>
    <row r="525" spans="1:5" ht="12.75" customHeight="1">
      <c r="A525" s="83" t="s">
        <v>412</v>
      </c>
      <c r="E525" s="108"/>
    </row>
    <row r="526" spans="1:6" ht="12.75" customHeight="1">
      <c r="A526" s="105" t="s">
        <v>413</v>
      </c>
      <c r="B526" s="120" t="s">
        <v>361</v>
      </c>
      <c r="D526" s="106" t="s">
        <v>362</v>
      </c>
      <c r="E526" s="108">
        <v>380103</v>
      </c>
      <c r="F526" s="126">
        <v>227962</v>
      </c>
    </row>
    <row r="527" spans="1:6" ht="12.75" customHeight="1">
      <c r="A527" s="105" t="s">
        <v>928</v>
      </c>
      <c r="B527" s="120" t="s">
        <v>76</v>
      </c>
      <c r="D527" s="106">
        <v>54411</v>
      </c>
      <c r="E527" s="108">
        <v>1000</v>
      </c>
      <c r="F527" s="126">
        <v>1000</v>
      </c>
    </row>
    <row r="528" spans="1:6" ht="12.75" customHeight="1">
      <c r="A528" s="105" t="s">
        <v>414</v>
      </c>
      <c r="B528" s="120" t="s">
        <v>34</v>
      </c>
      <c r="D528" s="106" t="s">
        <v>35</v>
      </c>
      <c r="E528" s="108">
        <v>2000</v>
      </c>
      <c r="F528" s="126">
        <v>2000</v>
      </c>
    </row>
    <row r="529" spans="1:6" ht="12.75" customHeight="1">
      <c r="A529" s="105" t="s">
        <v>415</v>
      </c>
      <c r="B529" s="120" t="s">
        <v>83</v>
      </c>
      <c r="D529" s="106" t="s">
        <v>84</v>
      </c>
      <c r="E529" s="108">
        <v>1000</v>
      </c>
      <c r="F529" s="126">
        <v>1000</v>
      </c>
    </row>
    <row r="530" spans="1:6" ht="12.75" customHeight="1">
      <c r="A530" s="105" t="s">
        <v>416</v>
      </c>
      <c r="B530" s="120" t="s">
        <v>417</v>
      </c>
      <c r="D530" s="106" t="s">
        <v>87</v>
      </c>
      <c r="E530" s="109">
        <v>1000</v>
      </c>
      <c r="F530" s="129">
        <v>1000</v>
      </c>
    </row>
    <row r="531" ht="12.75" customHeight="1">
      <c r="E531" s="117"/>
    </row>
    <row r="532" spans="5:6" ht="12.75" customHeight="1">
      <c r="E532" s="115">
        <f>SUM(E526:E530)</f>
        <v>385103</v>
      </c>
      <c r="F532" s="130">
        <f>SUM(F526:F530)</f>
        <v>232962</v>
      </c>
    </row>
    <row r="533" ht="12.75" customHeight="1">
      <c r="E533" s="108"/>
    </row>
    <row r="534" spans="1:5" ht="12.75" customHeight="1">
      <c r="A534" s="83" t="s">
        <v>418</v>
      </c>
      <c r="E534" s="108"/>
    </row>
    <row r="535" spans="1:6" ht="12.75" customHeight="1">
      <c r="A535" s="105" t="s">
        <v>419</v>
      </c>
      <c r="B535" s="120" t="s">
        <v>361</v>
      </c>
      <c r="D535" s="106" t="s">
        <v>362</v>
      </c>
      <c r="E535" s="108">
        <v>718176</v>
      </c>
      <c r="F535" s="126">
        <v>584089</v>
      </c>
    </row>
    <row r="536" spans="1:6" ht="12.75" customHeight="1">
      <c r="A536" s="105" t="s">
        <v>420</v>
      </c>
      <c r="B536" s="120" t="s">
        <v>31</v>
      </c>
      <c r="D536" s="106" t="s">
        <v>32</v>
      </c>
      <c r="E536" s="108">
        <v>29459</v>
      </c>
      <c r="F536" s="126">
        <v>29460</v>
      </c>
    </row>
    <row r="537" spans="1:6" ht="12.75" customHeight="1">
      <c r="A537" s="105" t="s">
        <v>929</v>
      </c>
      <c r="B537" s="120" t="s">
        <v>76</v>
      </c>
      <c r="D537" s="106">
        <v>54411</v>
      </c>
      <c r="E537" s="108">
        <v>1000</v>
      </c>
      <c r="F537" s="126">
        <v>1000</v>
      </c>
    </row>
    <row r="538" spans="1:6" ht="12.75" customHeight="1">
      <c r="A538" s="105" t="s">
        <v>421</v>
      </c>
      <c r="B538" s="120" t="s">
        <v>34</v>
      </c>
      <c r="D538" s="106" t="s">
        <v>35</v>
      </c>
      <c r="E538" s="108">
        <v>2000</v>
      </c>
      <c r="F538" s="126">
        <v>2000</v>
      </c>
    </row>
    <row r="539" spans="1:6" ht="12.75" customHeight="1">
      <c r="A539" s="105" t="s">
        <v>422</v>
      </c>
      <c r="B539" s="120" t="s">
        <v>83</v>
      </c>
      <c r="D539" s="106" t="s">
        <v>84</v>
      </c>
      <c r="E539" s="108">
        <v>1000</v>
      </c>
      <c r="F539" s="126">
        <v>1000</v>
      </c>
    </row>
    <row r="540" spans="1:6" ht="12.75" customHeight="1">
      <c r="A540" s="105" t="s">
        <v>423</v>
      </c>
      <c r="B540" s="120" t="s">
        <v>417</v>
      </c>
      <c r="D540" s="106" t="s">
        <v>87</v>
      </c>
      <c r="E540" s="109">
        <v>6000</v>
      </c>
      <c r="F540" s="129">
        <v>6000</v>
      </c>
    </row>
    <row r="541" ht="12.75" customHeight="1">
      <c r="E541" s="117"/>
    </row>
    <row r="542" spans="5:6" ht="12.75" customHeight="1">
      <c r="E542" s="115">
        <f>SUM(E535:E540)</f>
        <v>757635</v>
      </c>
      <c r="F542" s="130">
        <f>SUM(F535:F540)</f>
        <v>623549</v>
      </c>
    </row>
    <row r="543" ht="12.75" customHeight="1">
      <c r="E543" s="108"/>
    </row>
    <row r="544" spans="1:5" ht="12.75" customHeight="1">
      <c r="A544" s="83" t="s">
        <v>424</v>
      </c>
      <c r="E544" s="108"/>
    </row>
    <row r="545" spans="1:6" ht="12.75" customHeight="1">
      <c r="A545" s="105" t="s">
        <v>425</v>
      </c>
      <c r="B545" s="120" t="s">
        <v>361</v>
      </c>
      <c r="D545" s="106" t="s">
        <v>362</v>
      </c>
      <c r="E545" s="108">
        <v>4719755</v>
      </c>
      <c r="F545" s="126">
        <v>5224993</v>
      </c>
    </row>
    <row r="546" spans="1:6" ht="12.75" customHeight="1">
      <c r="A546" s="105" t="s">
        <v>975</v>
      </c>
      <c r="B546" s="120" t="s">
        <v>76</v>
      </c>
      <c r="D546" s="106">
        <v>54411</v>
      </c>
      <c r="E546" s="108">
        <v>0</v>
      </c>
      <c r="F546" s="126">
        <v>2000</v>
      </c>
    </row>
    <row r="547" spans="1:6" ht="12.75" customHeight="1">
      <c r="A547" s="105" t="s">
        <v>426</v>
      </c>
      <c r="B547" s="120" t="s">
        <v>34</v>
      </c>
      <c r="D547" s="106" t="s">
        <v>35</v>
      </c>
      <c r="E547" s="108">
        <v>3000</v>
      </c>
      <c r="F547" s="126">
        <v>4000</v>
      </c>
    </row>
    <row r="548" spans="1:6" ht="12.75" customHeight="1">
      <c r="A548" s="105" t="s">
        <v>427</v>
      </c>
      <c r="B548" s="120" t="s">
        <v>83</v>
      </c>
      <c r="D548" s="106" t="s">
        <v>84</v>
      </c>
      <c r="E548" s="109">
        <v>6000</v>
      </c>
      <c r="F548" s="129">
        <v>3000</v>
      </c>
    </row>
    <row r="549" ht="12.75" customHeight="1">
      <c r="E549" s="117"/>
    </row>
    <row r="550" spans="5:6" ht="12.75" customHeight="1">
      <c r="E550" s="115">
        <f>SUM(E545:E549)</f>
        <v>4728755</v>
      </c>
      <c r="F550" s="130">
        <f>SUM(F545:F549)</f>
        <v>5233993</v>
      </c>
    </row>
    <row r="551" ht="12.75" customHeight="1">
      <c r="E551" s="108"/>
    </row>
    <row r="552" spans="1:5" ht="12.75" customHeight="1">
      <c r="A552" s="83" t="s">
        <v>428</v>
      </c>
      <c r="E552" s="108"/>
    </row>
    <row r="553" spans="1:6" ht="12.75" customHeight="1">
      <c r="A553" s="105" t="s">
        <v>429</v>
      </c>
      <c r="B553" s="120" t="s">
        <v>57</v>
      </c>
      <c r="D553" s="106" t="s">
        <v>58</v>
      </c>
      <c r="E553" s="108">
        <v>124911</v>
      </c>
      <c r="F553" s="126">
        <v>128823</v>
      </c>
    </row>
    <row r="554" spans="1:6" ht="12.75" customHeight="1">
      <c r="A554" s="105" t="s">
        <v>430</v>
      </c>
      <c r="B554" s="120" t="s">
        <v>361</v>
      </c>
      <c r="D554" s="106" t="s">
        <v>362</v>
      </c>
      <c r="E554" s="108">
        <v>3005563</v>
      </c>
      <c r="F554" s="126">
        <v>2631860</v>
      </c>
    </row>
    <row r="555" spans="1:6" ht="12.75" customHeight="1">
      <c r="A555" s="105" t="s">
        <v>431</v>
      </c>
      <c r="B555" s="120" t="s">
        <v>31</v>
      </c>
      <c r="D555" s="106" t="s">
        <v>32</v>
      </c>
      <c r="E555" s="108">
        <v>35351</v>
      </c>
      <c r="F555" s="126">
        <v>35351</v>
      </c>
    </row>
    <row r="556" spans="1:6" ht="12.75" customHeight="1">
      <c r="A556" s="105" t="s">
        <v>432</v>
      </c>
      <c r="B556" s="105" t="s">
        <v>433</v>
      </c>
      <c r="D556" s="106" t="s">
        <v>68</v>
      </c>
      <c r="E556" s="108">
        <v>80000</v>
      </c>
      <c r="F556" s="126">
        <v>80000</v>
      </c>
    </row>
    <row r="557" spans="1:6" ht="12.75" customHeight="1">
      <c r="A557" s="105" t="s">
        <v>434</v>
      </c>
      <c r="B557" s="120" t="s">
        <v>76</v>
      </c>
      <c r="D557" s="106" t="s">
        <v>77</v>
      </c>
      <c r="E557" s="108">
        <v>500</v>
      </c>
      <c r="F557" s="126">
        <v>500</v>
      </c>
    </row>
    <row r="558" spans="1:6" ht="12.75" customHeight="1">
      <c r="A558" s="105" t="s">
        <v>435</v>
      </c>
      <c r="B558" s="120" t="s">
        <v>34</v>
      </c>
      <c r="D558" s="106" t="s">
        <v>35</v>
      </c>
      <c r="E558" s="108">
        <v>2000</v>
      </c>
      <c r="F558" s="126">
        <v>2000</v>
      </c>
    </row>
    <row r="559" spans="1:6" ht="12.75" customHeight="1">
      <c r="A559" s="105" t="s">
        <v>436</v>
      </c>
      <c r="B559" s="120" t="s">
        <v>83</v>
      </c>
      <c r="D559" s="106" t="s">
        <v>84</v>
      </c>
      <c r="E559" s="108">
        <v>6000</v>
      </c>
      <c r="F559" s="126">
        <v>4000</v>
      </c>
    </row>
    <row r="560" spans="1:6" ht="12.75" customHeight="1">
      <c r="A560" s="105" t="s">
        <v>437</v>
      </c>
      <c r="B560" s="120" t="s">
        <v>93</v>
      </c>
      <c r="D560" s="106" t="s">
        <v>44</v>
      </c>
      <c r="E560" s="109">
        <v>1500</v>
      </c>
      <c r="F560" s="129">
        <v>3500</v>
      </c>
    </row>
    <row r="561" ht="12.75" customHeight="1">
      <c r="E561" s="117"/>
    </row>
    <row r="562" spans="5:6" ht="12.75" customHeight="1">
      <c r="E562" s="115">
        <f>SUM(E553:E560)</f>
        <v>3255825</v>
      </c>
      <c r="F562" s="130">
        <f>SUM(F553:F560)</f>
        <v>2886034</v>
      </c>
    </row>
    <row r="563" ht="12.75" customHeight="1">
      <c r="E563" s="115"/>
    </row>
    <row r="564" spans="1:5" ht="12.75" customHeight="1">
      <c r="A564" s="83" t="s">
        <v>438</v>
      </c>
      <c r="E564" s="108"/>
    </row>
    <row r="565" spans="1:6" ht="12.75" customHeight="1">
      <c r="A565" s="105" t="s">
        <v>439</v>
      </c>
      <c r="B565" s="120" t="s">
        <v>57</v>
      </c>
      <c r="D565" s="106" t="s">
        <v>58</v>
      </c>
      <c r="E565" s="108">
        <v>124911</v>
      </c>
      <c r="F565" s="126">
        <v>128823</v>
      </c>
    </row>
    <row r="566" spans="1:6" ht="12.75" customHeight="1">
      <c r="A566" s="105" t="s">
        <v>440</v>
      </c>
      <c r="B566" s="120" t="s">
        <v>361</v>
      </c>
      <c r="D566" s="106" t="s">
        <v>362</v>
      </c>
      <c r="E566" s="108">
        <v>4968261</v>
      </c>
      <c r="F566" s="126">
        <v>4745013</v>
      </c>
    </row>
    <row r="567" spans="1:6" ht="12.75" customHeight="1">
      <c r="A567" s="105" t="s">
        <v>441</v>
      </c>
      <c r="B567" s="120" t="s">
        <v>31</v>
      </c>
      <c r="D567" s="106" t="s">
        <v>32</v>
      </c>
      <c r="E567" s="108">
        <v>39605</v>
      </c>
      <c r="F567" s="126">
        <v>39605</v>
      </c>
    </row>
    <row r="568" spans="1:6" ht="12.75" customHeight="1">
      <c r="A568" s="105" t="s">
        <v>442</v>
      </c>
      <c r="B568" s="120" t="s">
        <v>76</v>
      </c>
      <c r="D568" s="106" t="s">
        <v>77</v>
      </c>
      <c r="E568" s="108">
        <v>2000</v>
      </c>
      <c r="F568" s="126">
        <v>2000</v>
      </c>
    </row>
    <row r="569" spans="1:6" ht="12.75" customHeight="1">
      <c r="A569" s="105" t="s">
        <v>443</v>
      </c>
      <c r="B569" s="120" t="s">
        <v>34</v>
      </c>
      <c r="D569" s="106" t="s">
        <v>35</v>
      </c>
      <c r="E569" s="108">
        <v>8000</v>
      </c>
      <c r="F569" s="126">
        <v>8000</v>
      </c>
    </row>
    <row r="570" spans="1:6" ht="12.75" customHeight="1">
      <c r="A570" s="105" t="s">
        <v>444</v>
      </c>
      <c r="B570" s="120" t="s">
        <v>83</v>
      </c>
      <c r="D570" s="106" t="s">
        <v>84</v>
      </c>
      <c r="E570" s="108">
        <v>2000</v>
      </c>
      <c r="F570" s="126">
        <v>2000</v>
      </c>
    </row>
    <row r="571" spans="1:6" ht="12.75" customHeight="1">
      <c r="A571" s="105" t="s">
        <v>935</v>
      </c>
      <c r="B571" s="120" t="s">
        <v>93</v>
      </c>
      <c r="D571" s="106" t="s">
        <v>44</v>
      </c>
      <c r="E571" s="109">
        <v>3000</v>
      </c>
      <c r="F571" s="129">
        <v>3000</v>
      </c>
    </row>
    <row r="572" spans="5:6" ht="12.75" customHeight="1">
      <c r="E572" s="115">
        <f>SUM(E565:E571)</f>
        <v>5147777</v>
      </c>
      <c r="F572" s="130">
        <f>SUM(F565:F571)</f>
        <v>4928441</v>
      </c>
    </row>
    <row r="573" spans="5:6" ht="12.75" customHeight="1">
      <c r="E573" s="115"/>
      <c r="F573" s="130"/>
    </row>
    <row r="574" spans="1:5" ht="12.75" customHeight="1">
      <c r="A574" s="83" t="s">
        <v>445</v>
      </c>
      <c r="E574" s="108"/>
    </row>
    <row r="575" spans="1:6" ht="12.75" customHeight="1">
      <c r="A575" s="105" t="s">
        <v>446</v>
      </c>
      <c r="B575" s="120" t="s">
        <v>57</v>
      </c>
      <c r="D575" s="106" t="s">
        <v>58</v>
      </c>
      <c r="E575" s="108">
        <v>122218</v>
      </c>
      <c r="F575" s="126">
        <f>122218-122218</f>
        <v>0</v>
      </c>
    </row>
    <row r="576" spans="1:6" ht="12.75" customHeight="1">
      <c r="A576" s="105" t="s">
        <v>447</v>
      </c>
      <c r="B576" s="120" t="s">
        <v>361</v>
      </c>
      <c r="D576" s="106" t="s">
        <v>362</v>
      </c>
      <c r="E576" s="108">
        <v>2122686</v>
      </c>
      <c r="F576" s="126">
        <v>1974524</v>
      </c>
    </row>
    <row r="577" spans="1:6" ht="12.75" customHeight="1">
      <c r="A577" s="105" t="s">
        <v>448</v>
      </c>
      <c r="B577" s="105" t="s">
        <v>449</v>
      </c>
      <c r="D577" s="106" t="s">
        <v>68</v>
      </c>
      <c r="E577" s="108">
        <v>350000</v>
      </c>
      <c r="F577" s="126">
        <v>100000</v>
      </c>
    </row>
    <row r="578" spans="1:6" ht="12.75" customHeight="1">
      <c r="A578" s="105" t="s">
        <v>450</v>
      </c>
      <c r="B578" s="120" t="s">
        <v>76</v>
      </c>
      <c r="D578" s="106" t="s">
        <v>77</v>
      </c>
      <c r="E578" s="108">
        <v>2500</v>
      </c>
      <c r="F578" s="126">
        <v>1500</v>
      </c>
    </row>
    <row r="579" spans="1:6" ht="12.75" customHeight="1">
      <c r="A579" s="105" t="s">
        <v>451</v>
      </c>
      <c r="B579" s="120" t="s">
        <v>34</v>
      </c>
      <c r="D579" s="106" t="s">
        <v>35</v>
      </c>
      <c r="E579" s="108">
        <v>1000</v>
      </c>
      <c r="F579" s="126">
        <v>2000</v>
      </c>
    </row>
    <row r="580" spans="1:6" ht="12.75" customHeight="1">
      <c r="A580" s="105" t="s">
        <v>452</v>
      </c>
      <c r="B580" s="120" t="s">
        <v>83</v>
      </c>
      <c r="D580" s="106" t="s">
        <v>84</v>
      </c>
      <c r="E580" s="108">
        <v>1000</v>
      </c>
      <c r="F580" s="126">
        <v>2000</v>
      </c>
    </row>
    <row r="581" spans="1:6" ht="12.75" customHeight="1">
      <c r="A581" s="105" t="s">
        <v>453</v>
      </c>
      <c r="B581" s="120" t="s">
        <v>417</v>
      </c>
      <c r="D581" s="106" t="s">
        <v>87</v>
      </c>
      <c r="E581" s="108">
        <v>500</v>
      </c>
      <c r="F581" s="126">
        <v>500</v>
      </c>
    </row>
    <row r="582" spans="1:6" ht="12.75" customHeight="1">
      <c r="A582" s="105" t="s">
        <v>454</v>
      </c>
      <c r="B582" s="120" t="s">
        <v>93</v>
      </c>
      <c r="D582" s="106" t="s">
        <v>44</v>
      </c>
      <c r="E582" s="109">
        <v>2500</v>
      </c>
      <c r="F582" s="129">
        <v>1500</v>
      </c>
    </row>
    <row r="583" ht="9" customHeight="1">
      <c r="E583" s="117"/>
    </row>
    <row r="584" spans="5:6" ht="12.75" customHeight="1">
      <c r="E584" s="115">
        <f>SUM(E575:E582)</f>
        <v>2602404</v>
      </c>
      <c r="F584" s="130">
        <f>SUM(F575:F582)</f>
        <v>2082024</v>
      </c>
    </row>
    <row r="585" spans="5:6" ht="12.75" customHeight="1">
      <c r="E585" s="115"/>
      <c r="F585" s="130"/>
    </row>
    <row r="586" spans="1:5" ht="12.75" customHeight="1">
      <c r="A586" s="83" t="s">
        <v>455</v>
      </c>
      <c r="E586" s="108"/>
    </row>
    <row r="587" spans="1:6" ht="12.75" customHeight="1">
      <c r="A587" s="105" t="s">
        <v>964</v>
      </c>
      <c r="B587" s="120" t="s">
        <v>57</v>
      </c>
      <c r="D587" s="106" t="s">
        <v>58</v>
      </c>
      <c r="E587" s="108">
        <v>235519</v>
      </c>
      <c r="F587" s="126">
        <v>242845</v>
      </c>
    </row>
    <row r="588" spans="1:6" ht="12.75" customHeight="1">
      <c r="A588" s="105" t="s">
        <v>456</v>
      </c>
      <c r="B588" s="120" t="s">
        <v>361</v>
      </c>
      <c r="D588" s="106" t="s">
        <v>362</v>
      </c>
      <c r="E588" s="108">
        <v>874011</v>
      </c>
      <c r="F588" s="126">
        <v>627508</v>
      </c>
    </row>
    <row r="589" spans="1:6" ht="12.75" customHeight="1">
      <c r="A589" s="105" t="s">
        <v>457</v>
      </c>
      <c r="B589" s="105" t="s">
        <v>28</v>
      </c>
      <c r="D589" s="106" t="s">
        <v>29</v>
      </c>
      <c r="E589" s="108">
        <v>34928</v>
      </c>
      <c r="F589" s="126">
        <v>0</v>
      </c>
    </row>
    <row r="590" spans="1:6" ht="12.75" customHeight="1">
      <c r="A590" s="105" t="s">
        <v>458</v>
      </c>
      <c r="B590" s="120" t="s">
        <v>31</v>
      </c>
      <c r="D590" s="106" t="s">
        <v>32</v>
      </c>
      <c r="E590" s="108">
        <v>35351</v>
      </c>
      <c r="F590" s="126">
        <v>35351</v>
      </c>
    </row>
    <row r="591" spans="1:6" ht="12.75" customHeight="1">
      <c r="A591" s="105" t="s">
        <v>459</v>
      </c>
      <c r="B591" s="120" t="s">
        <v>76</v>
      </c>
      <c r="D591" s="106" t="s">
        <v>77</v>
      </c>
      <c r="E591" s="108">
        <v>3000</v>
      </c>
      <c r="F591" s="126">
        <v>4000</v>
      </c>
    </row>
    <row r="592" spans="1:6" ht="12.75" customHeight="1">
      <c r="A592" s="105" t="s">
        <v>460</v>
      </c>
      <c r="B592" s="120" t="s">
        <v>34</v>
      </c>
      <c r="D592" s="106" t="s">
        <v>35</v>
      </c>
      <c r="E592" s="108">
        <v>5000</v>
      </c>
      <c r="F592" s="126">
        <v>6000</v>
      </c>
    </row>
    <row r="593" spans="1:6" ht="12.75" customHeight="1">
      <c r="A593" s="105" t="s">
        <v>461</v>
      </c>
      <c r="B593" s="120" t="s">
        <v>83</v>
      </c>
      <c r="D593" s="106" t="s">
        <v>84</v>
      </c>
      <c r="E593" s="109">
        <v>8000</v>
      </c>
      <c r="F593" s="129">
        <v>6000</v>
      </c>
    </row>
    <row r="594" ht="7.5" customHeight="1">
      <c r="E594" s="117"/>
    </row>
    <row r="595" spans="5:6" ht="12.75" customHeight="1">
      <c r="E595" s="115">
        <f>SUM(E587:E594)</f>
        <v>1195809</v>
      </c>
      <c r="F595" s="130">
        <f>SUM(F587:F594)</f>
        <v>921704</v>
      </c>
    </row>
    <row r="596" spans="1:5" ht="12.75" customHeight="1">
      <c r="A596" s="83" t="s">
        <v>462</v>
      </c>
      <c r="E596" s="108"/>
    </row>
    <row r="597" spans="1:6" ht="12.75" customHeight="1">
      <c r="A597" s="105" t="s">
        <v>463</v>
      </c>
      <c r="B597" s="120" t="s">
        <v>57</v>
      </c>
      <c r="D597" s="106" t="s">
        <v>58</v>
      </c>
      <c r="E597" s="108">
        <v>124911</v>
      </c>
      <c r="F597" s="126">
        <v>128823</v>
      </c>
    </row>
    <row r="598" spans="1:6" ht="12.75" customHeight="1">
      <c r="A598" s="105" t="s">
        <v>464</v>
      </c>
      <c r="B598" s="120" t="s">
        <v>361</v>
      </c>
      <c r="D598" s="106" t="s">
        <v>362</v>
      </c>
      <c r="E598" s="108">
        <v>4009267</v>
      </c>
      <c r="F598" s="126">
        <v>3274276</v>
      </c>
    </row>
    <row r="599" spans="1:6" ht="12.75" customHeight="1">
      <c r="A599" s="105" t="s">
        <v>930</v>
      </c>
      <c r="B599" s="120" t="s">
        <v>931</v>
      </c>
      <c r="D599" s="106">
        <v>53350</v>
      </c>
      <c r="E599" s="108">
        <v>900</v>
      </c>
      <c r="F599" s="126">
        <v>1500</v>
      </c>
    </row>
    <row r="600" spans="1:6" ht="12.75" customHeight="1">
      <c r="A600" s="105" t="s">
        <v>465</v>
      </c>
      <c r="B600" s="120" t="s">
        <v>76</v>
      </c>
      <c r="D600" s="106" t="s">
        <v>77</v>
      </c>
      <c r="E600" s="108">
        <v>1200</v>
      </c>
      <c r="F600" s="126">
        <v>1200</v>
      </c>
    </row>
    <row r="601" spans="1:6" ht="12.75" customHeight="1">
      <c r="A601" s="105" t="s">
        <v>466</v>
      </c>
      <c r="B601" s="120" t="s">
        <v>34</v>
      </c>
      <c r="D601" s="106" t="s">
        <v>35</v>
      </c>
      <c r="E601" s="108">
        <v>5000</v>
      </c>
      <c r="F601" s="126">
        <v>5000</v>
      </c>
    </row>
    <row r="602" spans="1:6" ht="12.75" customHeight="1">
      <c r="A602" s="105" t="s">
        <v>467</v>
      </c>
      <c r="B602" s="120" t="s">
        <v>83</v>
      </c>
      <c r="D602" s="106" t="s">
        <v>84</v>
      </c>
      <c r="E602" s="108">
        <v>800</v>
      </c>
      <c r="F602" s="126">
        <v>800</v>
      </c>
    </row>
    <row r="603" spans="1:6" ht="12.75" customHeight="1">
      <c r="A603" s="105" t="s">
        <v>468</v>
      </c>
      <c r="B603" s="120" t="s">
        <v>134</v>
      </c>
      <c r="D603" s="106" t="s">
        <v>44</v>
      </c>
      <c r="E603" s="109">
        <v>2100</v>
      </c>
      <c r="F603" s="129">
        <v>1500</v>
      </c>
    </row>
    <row r="604" ht="7.5" customHeight="1">
      <c r="E604" s="117"/>
    </row>
    <row r="605" spans="5:6" ht="12.75" customHeight="1">
      <c r="E605" s="115">
        <f>SUM(E597:E603)</f>
        <v>4144178</v>
      </c>
      <c r="F605" s="130">
        <f>SUM(F597:F603)</f>
        <v>3413099</v>
      </c>
    </row>
    <row r="606" ht="12.75" customHeight="1">
      <c r="E606" s="108"/>
    </row>
    <row r="607" spans="1:5" ht="12.75" customHeight="1">
      <c r="A607" s="83" t="s">
        <v>469</v>
      </c>
      <c r="E607" s="108"/>
    </row>
    <row r="608" spans="1:6" ht="12.75" customHeight="1">
      <c r="A608" s="105" t="s">
        <v>470</v>
      </c>
      <c r="B608" s="105" t="s">
        <v>471</v>
      </c>
      <c r="D608" s="106" t="s">
        <v>68</v>
      </c>
      <c r="E608" s="108">
        <v>10000</v>
      </c>
      <c r="F608" s="126">
        <v>10000</v>
      </c>
    </row>
    <row r="609" spans="1:6" ht="12.75" customHeight="1">
      <c r="A609" s="105" t="s">
        <v>472</v>
      </c>
      <c r="B609" s="120" t="s">
        <v>34</v>
      </c>
      <c r="D609" s="106" t="s">
        <v>35</v>
      </c>
      <c r="E609" s="108">
        <v>10000</v>
      </c>
      <c r="F609" s="126">
        <v>10000</v>
      </c>
    </row>
    <row r="610" spans="1:6" ht="12.75" customHeight="1">
      <c r="A610" s="105" t="s">
        <v>953</v>
      </c>
      <c r="B610" s="120" t="s">
        <v>93</v>
      </c>
      <c r="D610" s="106">
        <v>56694</v>
      </c>
      <c r="E610" s="109">
        <v>10000</v>
      </c>
      <c r="F610" s="129">
        <v>10000</v>
      </c>
    </row>
    <row r="611" spans="1:5" ht="12.75" customHeight="1">
      <c r="A611" s="105"/>
      <c r="B611" s="120"/>
      <c r="D611" s="106"/>
      <c r="E611" s="117"/>
    </row>
    <row r="612" spans="1:6" ht="12.75" customHeight="1">
      <c r="A612" s="105"/>
      <c r="B612" s="120"/>
      <c r="D612" s="106"/>
      <c r="E612" s="115">
        <f>SUM(E608:E610)</f>
        <v>30000</v>
      </c>
      <c r="F612" s="130">
        <f>SUM(F608:F610)</f>
        <v>30000</v>
      </c>
    </row>
    <row r="613" spans="1:5" ht="12.75" customHeight="1">
      <c r="A613" s="83" t="s">
        <v>473</v>
      </c>
      <c r="E613" s="108"/>
    </row>
    <row r="614" spans="1:6" ht="12.75" customHeight="1">
      <c r="A614" s="105" t="s">
        <v>474</v>
      </c>
      <c r="B614" s="120" t="s">
        <v>57</v>
      </c>
      <c r="D614" s="106" t="s">
        <v>58</v>
      </c>
      <c r="E614" s="108">
        <v>125911</v>
      </c>
      <c r="F614" s="126">
        <v>129823</v>
      </c>
    </row>
    <row r="615" spans="1:6" ht="12.75" customHeight="1">
      <c r="A615" s="105" t="s">
        <v>475</v>
      </c>
      <c r="B615" s="120" t="s">
        <v>361</v>
      </c>
      <c r="D615" s="106" t="s">
        <v>362</v>
      </c>
      <c r="E615" s="108">
        <v>4109142</v>
      </c>
      <c r="F615" s="126">
        <v>3496292</v>
      </c>
    </row>
    <row r="616" spans="1:6" ht="12.75" customHeight="1">
      <c r="A616" s="105" t="s">
        <v>476</v>
      </c>
      <c r="B616" s="120" t="s">
        <v>76</v>
      </c>
      <c r="D616" s="106" t="s">
        <v>77</v>
      </c>
      <c r="E616" s="108">
        <v>500</v>
      </c>
      <c r="F616" s="126">
        <v>500</v>
      </c>
    </row>
    <row r="617" spans="1:6" ht="12.75" customHeight="1">
      <c r="A617" s="105" t="s">
        <v>477</v>
      </c>
      <c r="B617" s="120" t="s">
        <v>34</v>
      </c>
      <c r="D617" s="106" t="s">
        <v>35</v>
      </c>
      <c r="E617" s="108">
        <v>500</v>
      </c>
      <c r="F617" s="126">
        <v>500</v>
      </c>
    </row>
    <row r="618" spans="1:6" ht="12.75" customHeight="1">
      <c r="A618" s="105" t="s">
        <v>478</v>
      </c>
      <c r="B618" s="120" t="s">
        <v>83</v>
      </c>
      <c r="D618" s="106" t="s">
        <v>84</v>
      </c>
      <c r="E618" s="108">
        <v>7500</v>
      </c>
      <c r="F618" s="126">
        <v>7500</v>
      </c>
    </row>
    <row r="619" spans="1:6" ht="12.75" customHeight="1">
      <c r="A619" s="105" t="s">
        <v>479</v>
      </c>
      <c r="B619" s="120" t="s">
        <v>93</v>
      </c>
      <c r="D619" s="106" t="s">
        <v>44</v>
      </c>
      <c r="E619" s="109">
        <v>1500</v>
      </c>
      <c r="F619" s="129">
        <v>1500</v>
      </c>
    </row>
    <row r="620" ht="6" customHeight="1">
      <c r="E620" s="117"/>
    </row>
    <row r="621" spans="5:6" ht="12.75" customHeight="1">
      <c r="E621" s="115">
        <f>SUM(E614:E620)</f>
        <v>4245053</v>
      </c>
      <c r="F621" s="130">
        <f>SUM(F614:F620)</f>
        <v>3636115</v>
      </c>
    </row>
    <row r="622" spans="5:6" ht="12.75" customHeight="1">
      <c r="E622" s="115"/>
      <c r="F622" s="130"/>
    </row>
    <row r="623" spans="1:5" ht="12.75" customHeight="1">
      <c r="A623" s="83" t="s">
        <v>480</v>
      </c>
      <c r="E623" s="108"/>
    </row>
    <row r="624" spans="1:6" ht="12.75" customHeight="1">
      <c r="A624" s="105" t="s">
        <v>481</v>
      </c>
      <c r="B624" s="120" t="s">
        <v>57</v>
      </c>
      <c r="D624" s="107" t="s">
        <v>58</v>
      </c>
      <c r="E624" s="108">
        <v>109608</v>
      </c>
      <c r="F624" s="126">
        <v>113022</v>
      </c>
    </row>
    <row r="625" spans="1:6" ht="12.75" customHeight="1">
      <c r="A625" s="105" t="s">
        <v>482</v>
      </c>
      <c r="B625" s="120" t="s">
        <v>60</v>
      </c>
      <c r="D625" s="107" t="s">
        <v>61</v>
      </c>
      <c r="E625" s="108">
        <v>107925</v>
      </c>
      <c r="F625" s="126">
        <v>111285</v>
      </c>
    </row>
    <row r="626" spans="1:6" ht="12.75" customHeight="1">
      <c r="A626" s="105" t="s">
        <v>483</v>
      </c>
      <c r="B626" s="120" t="s">
        <v>484</v>
      </c>
      <c r="D626" s="107" t="s">
        <v>29</v>
      </c>
      <c r="E626" s="108">
        <v>42822</v>
      </c>
      <c r="F626" s="126">
        <v>42821</v>
      </c>
    </row>
    <row r="627" spans="1:6" ht="12.75" customHeight="1">
      <c r="A627" s="105" t="s">
        <v>485</v>
      </c>
      <c r="B627" s="105" t="s">
        <v>373</v>
      </c>
      <c r="D627" s="107" t="s">
        <v>68</v>
      </c>
      <c r="E627" s="108">
        <v>27000</v>
      </c>
      <c r="F627" s="126">
        <v>27000</v>
      </c>
    </row>
    <row r="628" spans="1:6" ht="12.75" customHeight="1">
      <c r="A628" s="105" t="s">
        <v>486</v>
      </c>
      <c r="B628" s="120" t="s">
        <v>74</v>
      </c>
      <c r="D628" s="107" t="s">
        <v>48</v>
      </c>
      <c r="E628" s="108">
        <v>3000</v>
      </c>
      <c r="F628" s="126">
        <v>3000</v>
      </c>
    </row>
    <row r="629" spans="1:6" ht="12.75" customHeight="1">
      <c r="A629" s="105" t="s">
        <v>487</v>
      </c>
      <c r="B629" s="120" t="s">
        <v>76</v>
      </c>
      <c r="D629" s="107" t="s">
        <v>77</v>
      </c>
      <c r="E629" s="108">
        <v>9000</v>
      </c>
      <c r="F629" s="126">
        <v>9000</v>
      </c>
    </row>
    <row r="630" spans="1:6" ht="12.75" customHeight="1">
      <c r="A630" s="105" t="s">
        <v>488</v>
      </c>
      <c r="B630" s="120" t="s">
        <v>34</v>
      </c>
      <c r="D630" s="107" t="s">
        <v>35</v>
      </c>
      <c r="E630" s="108">
        <v>31185</v>
      </c>
      <c r="F630" s="126">
        <v>31185</v>
      </c>
    </row>
    <row r="631" spans="1:6" ht="12.75" customHeight="1">
      <c r="A631" s="105" t="s">
        <v>489</v>
      </c>
      <c r="B631" s="120" t="s">
        <v>83</v>
      </c>
      <c r="D631" s="107" t="s">
        <v>84</v>
      </c>
      <c r="E631" s="108">
        <v>4395</v>
      </c>
      <c r="F631" s="126">
        <v>4395</v>
      </c>
    </row>
    <row r="632" spans="1:6" ht="12.75" customHeight="1">
      <c r="A632" s="105" t="s">
        <v>490</v>
      </c>
      <c r="B632" s="120" t="s">
        <v>86</v>
      </c>
      <c r="D632" s="107" t="s">
        <v>87</v>
      </c>
      <c r="E632" s="108">
        <v>5790</v>
      </c>
      <c r="F632" s="126">
        <v>5790</v>
      </c>
    </row>
    <row r="633" spans="1:6" ht="12.75" customHeight="1">
      <c r="A633" s="105" t="s">
        <v>491</v>
      </c>
      <c r="B633" s="120" t="s">
        <v>93</v>
      </c>
      <c r="D633" s="107" t="s">
        <v>44</v>
      </c>
      <c r="E633" s="109">
        <v>1940</v>
      </c>
      <c r="F633" s="129">
        <v>1940</v>
      </c>
    </row>
    <row r="634" spans="1:5" ht="6" customHeight="1">
      <c r="A634" s="102"/>
      <c r="E634" s="117"/>
    </row>
    <row r="635" spans="5:6" ht="12.75" customHeight="1">
      <c r="E635" s="115">
        <f>SUM(E624:E634)</f>
        <v>342665</v>
      </c>
      <c r="F635" s="130">
        <f>SUM(F624:F634)</f>
        <v>349438</v>
      </c>
    </row>
    <row r="636" spans="5:6" ht="12.75" customHeight="1">
      <c r="E636" s="115"/>
      <c r="F636" s="130"/>
    </row>
    <row r="637" spans="1:5" ht="12.75" customHeight="1">
      <c r="A637" s="83" t="s">
        <v>492</v>
      </c>
      <c r="E637" s="108"/>
    </row>
    <row r="638" spans="1:6" ht="12.75" customHeight="1">
      <c r="A638" s="105" t="s">
        <v>493</v>
      </c>
      <c r="B638" s="120" t="s">
        <v>57</v>
      </c>
      <c r="D638" s="106" t="s">
        <v>58</v>
      </c>
      <c r="E638" s="108">
        <v>124911</v>
      </c>
      <c r="F638" s="126">
        <v>128823</v>
      </c>
    </row>
    <row r="639" spans="1:6" ht="12.75" customHeight="1">
      <c r="A639" s="105" t="s">
        <v>494</v>
      </c>
      <c r="B639" s="120" t="s">
        <v>361</v>
      </c>
      <c r="D639" s="106" t="s">
        <v>362</v>
      </c>
      <c r="E639" s="108">
        <v>3830902</v>
      </c>
      <c r="F639" s="126">
        <v>2921768</v>
      </c>
    </row>
    <row r="640" spans="1:6" ht="12.75" customHeight="1">
      <c r="A640" s="105" t="s">
        <v>495</v>
      </c>
      <c r="B640" s="120" t="s">
        <v>31</v>
      </c>
      <c r="D640" s="106" t="s">
        <v>32</v>
      </c>
      <c r="E640" s="108">
        <v>35351</v>
      </c>
      <c r="F640" s="126">
        <v>0</v>
      </c>
    </row>
    <row r="641" spans="1:6" ht="12.75" customHeight="1">
      <c r="A641" s="105" t="s">
        <v>496</v>
      </c>
      <c r="B641" s="120" t="s">
        <v>76</v>
      </c>
      <c r="D641" s="107" t="s">
        <v>77</v>
      </c>
      <c r="E641" s="108">
        <v>5000</v>
      </c>
      <c r="F641" s="108">
        <v>5000</v>
      </c>
    </row>
    <row r="642" spans="1:6" ht="12.75" customHeight="1">
      <c r="A642" s="105" t="s">
        <v>497</v>
      </c>
      <c r="B642" s="120" t="s">
        <v>34</v>
      </c>
      <c r="D642" s="106" t="s">
        <v>35</v>
      </c>
      <c r="E642" s="108">
        <v>6000</v>
      </c>
      <c r="F642" s="108">
        <v>6000</v>
      </c>
    </row>
    <row r="643" spans="1:6" ht="12.75" customHeight="1">
      <c r="A643" s="105" t="s">
        <v>498</v>
      </c>
      <c r="B643" s="120" t="s">
        <v>83</v>
      </c>
      <c r="D643" s="106" t="s">
        <v>84</v>
      </c>
      <c r="E643" s="108">
        <v>1000</v>
      </c>
      <c r="F643" s="108">
        <v>1000</v>
      </c>
    </row>
    <row r="644" spans="1:6" ht="12.75" customHeight="1">
      <c r="A644" s="105" t="s">
        <v>499</v>
      </c>
      <c r="B644" s="120" t="s">
        <v>86</v>
      </c>
      <c r="D644" s="107" t="s">
        <v>87</v>
      </c>
      <c r="E644" s="109">
        <v>500</v>
      </c>
      <c r="F644" s="109">
        <v>500</v>
      </c>
    </row>
    <row r="645" ht="4.5" customHeight="1">
      <c r="E645" s="117"/>
    </row>
    <row r="646" spans="5:6" ht="12.75" customHeight="1">
      <c r="E646" s="115">
        <f>SUM(E638:E645)</f>
        <v>4003664</v>
      </c>
      <c r="F646" s="130">
        <f>SUM(F638:F645)</f>
        <v>3063091</v>
      </c>
    </row>
    <row r="647" spans="1:5" ht="12.75" customHeight="1">
      <c r="A647" s="83" t="s">
        <v>500</v>
      </c>
      <c r="E647" s="108"/>
    </row>
    <row r="648" spans="1:6" ht="12.75" customHeight="1">
      <c r="A648" s="105" t="s">
        <v>501</v>
      </c>
      <c r="B648" s="120" t="s">
        <v>60</v>
      </c>
      <c r="D648" s="106" t="s">
        <v>61</v>
      </c>
      <c r="E648" s="108">
        <v>344588</v>
      </c>
      <c r="F648" s="126">
        <v>357931</v>
      </c>
    </row>
    <row r="649" spans="1:6" ht="12.75" customHeight="1">
      <c r="A649" s="105" t="s">
        <v>502</v>
      </c>
      <c r="B649" s="120" t="s">
        <v>361</v>
      </c>
      <c r="D649" s="106" t="s">
        <v>362</v>
      </c>
      <c r="E649" s="108">
        <v>940321</v>
      </c>
      <c r="F649" s="126">
        <v>973265</v>
      </c>
    </row>
    <row r="650" spans="1:6" ht="12.75" customHeight="1">
      <c r="A650" s="105" t="s">
        <v>503</v>
      </c>
      <c r="B650" s="120" t="s">
        <v>504</v>
      </c>
      <c r="D650" s="106" t="s">
        <v>505</v>
      </c>
      <c r="E650" s="108">
        <v>100</v>
      </c>
      <c r="F650" s="126">
        <v>100</v>
      </c>
    </row>
    <row r="651" spans="1:6" ht="12.75" customHeight="1">
      <c r="A651" s="105" t="s">
        <v>506</v>
      </c>
      <c r="B651" s="120" t="s">
        <v>34</v>
      </c>
      <c r="D651" s="106" t="s">
        <v>35</v>
      </c>
      <c r="E651" s="108">
        <v>251</v>
      </c>
      <c r="F651" s="126">
        <v>251</v>
      </c>
    </row>
    <row r="652" spans="1:6" ht="12.75" customHeight="1">
      <c r="A652" s="105" t="s">
        <v>507</v>
      </c>
      <c r="B652" s="120" t="s">
        <v>83</v>
      </c>
      <c r="D652" s="106" t="s">
        <v>84</v>
      </c>
      <c r="E652" s="108">
        <v>200</v>
      </c>
      <c r="F652" s="126">
        <v>20</v>
      </c>
    </row>
    <row r="653" spans="1:6" ht="12.75" customHeight="1">
      <c r="A653" s="105" t="s">
        <v>508</v>
      </c>
      <c r="B653" s="120" t="s">
        <v>509</v>
      </c>
      <c r="D653" s="106" t="s">
        <v>510</v>
      </c>
      <c r="E653" s="108">
        <v>100</v>
      </c>
      <c r="F653" s="126">
        <v>100</v>
      </c>
    </row>
    <row r="654" spans="1:6" ht="12.75" customHeight="1">
      <c r="A654" s="105" t="s">
        <v>511</v>
      </c>
      <c r="B654" s="105" t="s">
        <v>512</v>
      </c>
      <c r="D654" s="106" t="s">
        <v>44</v>
      </c>
      <c r="E654" s="109">
        <v>120000</v>
      </c>
      <c r="F654" s="129">
        <v>120000</v>
      </c>
    </row>
    <row r="655" ht="4.5" customHeight="1">
      <c r="E655" s="117"/>
    </row>
    <row r="656" spans="5:6" ht="12.75" customHeight="1">
      <c r="E656" s="115">
        <f>SUM(E648:E654)</f>
        <v>1405560</v>
      </c>
      <c r="F656" s="130">
        <f>SUM(F648:F654)</f>
        <v>1451667</v>
      </c>
    </row>
    <row r="657" spans="1:5" ht="12.75" customHeight="1">
      <c r="A657" s="83" t="s">
        <v>513</v>
      </c>
      <c r="E657" s="108"/>
    </row>
    <row r="658" spans="1:6" ht="12.75" customHeight="1">
      <c r="A658" s="105" t="s">
        <v>514</v>
      </c>
      <c r="B658" s="120" t="s">
        <v>515</v>
      </c>
      <c r="D658" s="106" t="s">
        <v>516</v>
      </c>
      <c r="E658" s="108">
        <v>570000</v>
      </c>
      <c r="F658" s="108">
        <v>570000</v>
      </c>
    </row>
    <row r="659" spans="1:6" ht="12.75" customHeight="1">
      <c r="A659" s="105" t="s">
        <v>517</v>
      </c>
      <c r="B659" s="120" t="s">
        <v>518</v>
      </c>
      <c r="D659" s="106" t="s">
        <v>68</v>
      </c>
      <c r="E659" s="108">
        <v>200000</v>
      </c>
      <c r="F659" s="108">
        <v>200000</v>
      </c>
    </row>
    <row r="660" spans="1:6" ht="12.75" customHeight="1">
      <c r="A660" s="105" t="s">
        <v>519</v>
      </c>
      <c r="B660" s="120" t="s">
        <v>520</v>
      </c>
      <c r="D660" s="106" t="s">
        <v>48</v>
      </c>
      <c r="E660" s="108">
        <v>270000</v>
      </c>
      <c r="F660" s="108">
        <v>270000</v>
      </c>
    </row>
    <row r="661" spans="1:6" ht="12.75" customHeight="1">
      <c r="A661" s="105" t="s">
        <v>521</v>
      </c>
      <c r="B661" s="120" t="s">
        <v>34</v>
      </c>
      <c r="D661" s="106" t="s">
        <v>35</v>
      </c>
      <c r="E661" s="108">
        <v>170000</v>
      </c>
      <c r="F661" s="108">
        <v>170000</v>
      </c>
    </row>
    <row r="662" spans="1:6" ht="12.75" customHeight="1">
      <c r="A662" s="105" t="s">
        <v>522</v>
      </c>
      <c r="B662" s="120" t="s">
        <v>523</v>
      </c>
      <c r="D662" s="106" t="s">
        <v>524</v>
      </c>
      <c r="E662" s="108">
        <v>6000</v>
      </c>
      <c r="F662" s="108">
        <v>6000</v>
      </c>
    </row>
    <row r="663" spans="1:6" ht="12.75" customHeight="1">
      <c r="A663" s="105" t="s">
        <v>525</v>
      </c>
      <c r="B663" s="120" t="s">
        <v>417</v>
      </c>
      <c r="D663" s="106" t="s">
        <v>87</v>
      </c>
      <c r="E663" s="108">
        <v>27000</v>
      </c>
      <c r="F663" s="108">
        <v>27000</v>
      </c>
    </row>
    <row r="664" spans="1:6" ht="12.75" customHeight="1">
      <c r="A664" s="105" t="s">
        <v>526</v>
      </c>
      <c r="B664" s="120" t="s">
        <v>12</v>
      </c>
      <c r="D664" s="106" t="s">
        <v>13</v>
      </c>
      <c r="E664" s="108">
        <v>27000</v>
      </c>
      <c r="F664" s="108">
        <v>27000</v>
      </c>
    </row>
    <row r="665" spans="1:6" ht="12.75" customHeight="1">
      <c r="A665" s="105" t="s">
        <v>527</v>
      </c>
      <c r="B665" s="120" t="s">
        <v>528</v>
      </c>
      <c r="D665" s="106" t="s">
        <v>51</v>
      </c>
      <c r="E665" s="108">
        <v>200000</v>
      </c>
      <c r="F665" s="108">
        <v>200000</v>
      </c>
    </row>
    <row r="666" spans="1:6" ht="12.75" customHeight="1">
      <c r="A666" s="105" t="s">
        <v>529</v>
      </c>
      <c r="B666" s="120" t="s">
        <v>93</v>
      </c>
      <c r="D666" s="106" t="s">
        <v>44</v>
      </c>
      <c r="E666" s="109">
        <v>60000</v>
      </c>
      <c r="F666" s="109">
        <v>60000</v>
      </c>
    </row>
    <row r="667" ht="6" customHeight="1">
      <c r="E667" s="117"/>
    </row>
    <row r="668" spans="5:6" ht="13.5" customHeight="1">
      <c r="E668" s="115">
        <f>SUM(E658:E666)</f>
        <v>1530000</v>
      </c>
      <c r="F668" s="130">
        <f>SUM(F658:F666)</f>
        <v>1530000</v>
      </c>
    </row>
    <row r="669" spans="1:5" ht="12.75" customHeight="1">
      <c r="A669" s="83" t="s">
        <v>530</v>
      </c>
      <c r="E669" s="108"/>
    </row>
    <row r="670" spans="1:6" ht="12.75" customHeight="1">
      <c r="A670" s="102" t="s">
        <v>531</v>
      </c>
      <c r="B670" s="10" t="s">
        <v>484</v>
      </c>
      <c r="D670" s="107" t="s">
        <v>29</v>
      </c>
      <c r="E670" s="108">
        <v>61724</v>
      </c>
      <c r="F670" s="126">
        <v>0</v>
      </c>
    </row>
    <row r="671" spans="1:6" ht="12.75" customHeight="1">
      <c r="A671" s="102" t="s">
        <v>532</v>
      </c>
      <c r="B671" s="10" t="s">
        <v>533</v>
      </c>
      <c r="D671" s="107" t="s">
        <v>534</v>
      </c>
      <c r="E671" s="108">
        <v>221462</v>
      </c>
      <c r="F671" s="126">
        <v>129855</v>
      </c>
    </row>
    <row r="672" spans="1:6" ht="12.75" customHeight="1">
      <c r="A672" s="102" t="s">
        <v>535</v>
      </c>
      <c r="B672" s="10" t="s">
        <v>536</v>
      </c>
      <c r="D672" s="107" t="s">
        <v>68</v>
      </c>
      <c r="E672" s="108">
        <v>5000</v>
      </c>
      <c r="F672" s="108">
        <v>5000</v>
      </c>
    </row>
    <row r="673" spans="1:6" ht="12.75" customHeight="1">
      <c r="A673" s="102" t="s">
        <v>537</v>
      </c>
      <c r="B673" s="102" t="s">
        <v>538</v>
      </c>
      <c r="D673" s="107" t="s">
        <v>539</v>
      </c>
      <c r="E673" s="108">
        <v>50000</v>
      </c>
      <c r="F673" s="108">
        <v>50000</v>
      </c>
    </row>
    <row r="674" spans="1:6" ht="12.75" customHeight="1">
      <c r="A674" s="102" t="s">
        <v>540</v>
      </c>
      <c r="B674" s="10" t="s">
        <v>76</v>
      </c>
      <c r="D674" s="107" t="s">
        <v>77</v>
      </c>
      <c r="E674" s="108">
        <v>5000</v>
      </c>
      <c r="F674" s="108">
        <v>5000</v>
      </c>
    </row>
    <row r="675" spans="1:6" ht="12.75" customHeight="1">
      <c r="A675" s="102" t="s">
        <v>541</v>
      </c>
      <c r="B675" s="10" t="s">
        <v>34</v>
      </c>
      <c r="D675" s="107" t="s">
        <v>35</v>
      </c>
      <c r="E675" s="108">
        <v>3000</v>
      </c>
      <c r="F675" s="108">
        <v>3000</v>
      </c>
    </row>
    <row r="676" spans="1:6" ht="12.75" customHeight="1">
      <c r="A676" s="102" t="s">
        <v>542</v>
      </c>
      <c r="B676" s="10" t="s">
        <v>543</v>
      </c>
      <c r="D676" s="107" t="s">
        <v>544</v>
      </c>
      <c r="E676" s="108">
        <v>30000</v>
      </c>
      <c r="F676" s="108">
        <v>30000</v>
      </c>
    </row>
    <row r="677" spans="1:6" ht="12.75" customHeight="1">
      <c r="A677" s="102" t="s">
        <v>545</v>
      </c>
      <c r="B677" s="10" t="s">
        <v>546</v>
      </c>
      <c r="D677" s="107" t="s">
        <v>44</v>
      </c>
      <c r="E677" s="109">
        <v>5000</v>
      </c>
      <c r="F677" s="109">
        <v>5000</v>
      </c>
    </row>
    <row r="678" ht="12.75">
      <c r="E678" s="117"/>
    </row>
    <row r="679" spans="5:6" ht="12.75" customHeight="1">
      <c r="E679" s="115">
        <f>SUM(E670:E678)</f>
        <v>381186</v>
      </c>
      <c r="F679" s="130">
        <f>SUM(F670:F678)</f>
        <v>227855</v>
      </c>
    </row>
    <row r="680" spans="1:5" ht="12.75" customHeight="1">
      <c r="A680" s="83" t="s">
        <v>547</v>
      </c>
      <c r="E680" s="108"/>
    </row>
    <row r="681" spans="1:6" ht="12.75" customHeight="1">
      <c r="A681" s="105" t="s">
        <v>958</v>
      </c>
      <c r="B681" s="120" t="s">
        <v>959</v>
      </c>
      <c r="D681" s="106">
        <v>50141</v>
      </c>
      <c r="E681" s="108">
        <v>305000</v>
      </c>
      <c r="F681" s="126">
        <v>305000</v>
      </c>
    </row>
    <row r="682" spans="1:6" ht="12.75" customHeight="1">
      <c r="A682" s="105" t="s">
        <v>960</v>
      </c>
      <c r="B682" s="120" t="s">
        <v>76</v>
      </c>
      <c r="D682" s="106">
        <v>54411</v>
      </c>
      <c r="E682" s="108">
        <v>20000</v>
      </c>
      <c r="F682" s="126">
        <v>20000</v>
      </c>
    </row>
    <row r="683" spans="1:6" ht="12.75" customHeight="1">
      <c r="A683" s="105" t="s">
        <v>548</v>
      </c>
      <c r="B683" s="120" t="s">
        <v>34</v>
      </c>
      <c r="D683" s="106" t="s">
        <v>35</v>
      </c>
      <c r="E683" s="108">
        <v>20000</v>
      </c>
      <c r="F683" s="126">
        <v>20000</v>
      </c>
    </row>
    <row r="684" spans="1:6" ht="12.75" customHeight="1">
      <c r="A684" s="105" t="s">
        <v>961</v>
      </c>
      <c r="B684" s="120" t="s">
        <v>962</v>
      </c>
      <c r="D684" s="106">
        <v>56601</v>
      </c>
      <c r="E684" s="108">
        <v>250000</v>
      </c>
      <c r="F684" s="126">
        <v>345000</v>
      </c>
    </row>
    <row r="685" spans="1:6" ht="12.75" customHeight="1">
      <c r="A685" s="105" t="s">
        <v>549</v>
      </c>
      <c r="B685" s="120" t="s">
        <v>93</v>
      </c>
      <c r="D685" s="106" t="s">
        <v>44</v>
      </c>
      <c r="E685" s="109">
        <v>50000</v>
      </c>
      <c r="F685" s="129">
        <v>50000</v>
      </c>
    </row>
    <row r="686" ht="9.75" customHeight="1">
      <c r="E686" s="117"/>
    </row>
    <row r="687" spans="5:6" ht="12.75" customHeight="1">
      <c r="E687" s="115">
        <f>SUM(E681:E685)</f>
        <v>645000</v>
      </c>
      <c r="F687" s="130">
        <f>SUM(F681:F685)</f>
        <v>740000</v>
      </c>
    </row>
    <row r="688" spans="5:6" ht="12.75" customHeight="1">
      <c r="E688" s="115"/>
      <c r="F688" s="130"/>
    </row>
    <row r="689" spans="1:5" ht="12.75" customHeight="1">
      <c r="A689" s="83" t="s">
        <v>550</v>
      </c>
      <c r="E689" s="108"/>
    </row>
    <row r="690" spans="1:6" ht="12.75" customHeight="1">
      <c r="A690" s="105" t="s">
        <v>551</v>
      </c>
      <c r="B690" s="120" t="s">
        <v>361</v>
      </c>
      <c r="D690" s="106" t="s">
        <v>362</v>
      </c>
      <c r="E690" s="109">
        <v>247948</v>
      </c>
      <c r="F690" s="129">
        <v>197465</v>
      </c>
    </row>
    <row r="691" spans="1:5" ht="12.75" customHeight="1">
      <c r="A691" s="105"/>
      <c r="B691" s="120"/>
      <c r="D691" s="106"/>
      <c r="E691" s="116"/>
    </row>
    <row r="692" spans="5:6" ht="12.75" customHeight="1">
      <c r="E692" s="115">
        <f>SUM(E690:E691)</f>
        <v>247948</v>
      </c>
      <c r="F692" s="130">
        <f>SUM(F690:F691)</f>
        <v>197465</v>
      </c>
    </row>
    <row r="693" spans="1:5" ht="12.75" customHeight="1">
      <c r="A693" s="83" t="s">
        <v>552</v>
      </c>
      <c r="E693" s="108"/>
    </row>
    <row r="694" spans="1:6" ht="12.75" customHeight="1">
      <c r="A694" s="105" t="s">
        <v>553</v>
      </c>
      <c r="B694" s="120" t="s">
        <v>361</v>
      </c>
      <c r="D694" s="106" t="s">
        <v>362</v>
      </c>
      <c r="E694" s="108">
        <v>2102564</v>
      </c>
      <c r="F694" s="126">
        <v>842275</v>
      </c>
    </row>
    <row r="695" spans="1:6" ht="12.75" customHeight="1">
      <c r="A695" s="105" t="s">
        <v>554</v>
      </c>
      <c r="B695" s="120" t="s">
        <v>31</v>
      </c>
      <c r="D695" s="106" t="s">
        <v>32</v>
      </c>
      <c r="E695" s="108">
        <v>34921</v>
      </c>
      <c r="F695" s="126">
        <v>34922</v>
      </c>
    </row>
    <row r="696" spans="1:6" ht="12.75" customHeight="1">
      <c r="A696" s="105" t="s">
        <v>555</v>
      </c>
      <c r="B696" s="120" t="s">
        <v>76</v>
      </c>
      <c r="D696" s="106" t="s">
        <v>77</v>
      </c>
      <c r="E696" s="108">
        <v>4500</v>
      </c>
      <c r="F696" s="126">
        <v>0</v>
      </c>
    </row>
    <row r="697" spans="1:6" ht="12.75" customHeight="1">
      <c r="A697" s="105" t="s">
        <v>556</v>
      </c>
      <c r="B697" s="120" t="s">
        <v>34</v>
      </c>
      <c r="D697" s="106" t="s">
        <v>35</v>
      </c>
      <c r="E697" s="108">
        <v>10500</v>
      </c>
      <c r="F697" s="126">
        <v>10500</v>
      </c>
    </row>
    <row r="698" spans="1:6" ht="12.75" customHeight="1">
      <c r="A698" s="105" t="s">
        <v>557</v>
      </c>
      <c r="B698" s="120" t="s">
        <v>558</v>
      </c>
      <c r="D698" s="106" t="s">
        <v>559</v>
      </c>
      <c r="E698" s="108">
        <v>200000</v>
      </c>
      <c r="F698" s="126">
        <v>200000</v>
      </c>
    </row>
    <row r="699" spans="1:6" ht="12.75" customHeight="1">
      <c r="A699" s="105" t="s">
        <v>560</v>
      </c>
      <c r="B699" s="120" t="s">
        <v>417</v>
      </c>
      <c r="D699" s="106" t="s">
        <v>87</v>
      </c>
      <c r="E699" s="108">
        <v>6500</v>
      </c>
      <c r="F699" s="126">
        <v>0</v>
      </c>
    </row>
    <row r="700" spans="1:6" ht="12.75" customHeight="1">
      <c r="A700" s="105" t="s">
        <v>561</v>
      </c>
      <c r="B700" s="120" t="s">
        <v>93</v>
      </c>
      <c r="D700" s="106" t="s">
        <v>44</v>
      </c>
      <c r="E700" s="109">
        <v>3000</v>
      </c>
      <c r="F700" s="129">
        <v>3000</v>
      </c>
    </row>
    <row r="701" ht="12.75" customHeight="1">
      <c r="E701" s="117"/>
    </row>
    <row r="702" spans="5:6" ht="12.75" customHeight="1">
      <c r="E702" s="115">
        <f>SUM(E694:E701)</f>
        <v>2361985</v>
      </c>
      <c r="F702" s="130">
        <f>SUM(F694:F701)</f>
        <v>1090697</v>
      </c>
    </row>
    <row r="703" spans="1:5" ht="12.75" customHeight="1">
      <c r="A703" s="83" t="s">
        <v>562</v>
      </c>
      <c r="E703" s="108"/>
    </row>
    <row r="704" spans="1:6" ht="12.75" customHeight="1">
      <c r="A704" s="105" t="s">
        <v>563</v>
      </c>
      <c r="B704" s="120" t="s">
        <v>57</v>
      </c>
      <c r="D704" s="106" t="s">
        <v>58</v>
      </c>
      <c r="E704" s="108">
        <v>124703</v>
      </c>
      <c r="F704" s="126">
        <v>128615</v>
      </c>
    </row>
    <row r="705" spans="1:6" ht="12.75" customHeight="1">
      <c r="A705" s="105" t="s">
        <v>564</v>
      </c>
      <c r="B705" s="120" t="s">
        <v>361</v>
      </c>
      <c r="D705" s="106" t="s">
        <v>362</v>
      </c>
      <c r="E705" s="108">
        <v>1569966</v>
      </c>
      <c r="F705" s="126">
        <v>1595166</v>
      </c>
    </row>
    <row r="706" spans="1:6" ht="12.75" customHeight="1">
      <c r="A706" s="105" t="s">
        <v>565</v>
      </c>
      <c r="B706" s="120" t="s">
        <v>34</v>
      </c>
      <c r="D706" s="106" t="s">
        <v>35</v>
      </c>
      <c r="E706" s="108">
        <v>17000</v>
      </c>
      <c r="F706" s="126">
        <v>16270</v>
      </c>
    </row>
    <row r="707" spans="1:6" ht="12.75" customHeight="1">
      <c r="A707" s="105" t="s">
        <v>566</v>
      </c>
      <c r="B707" s="120" t="s">
        <v>93</v>
      </c>
      <c r="D707" s="106" t="s">
        <v>44</v>
      </c>
      <c r="E707" s="109">
        <v>1270</v>
      </c>
      <c r="F707" s="129">
        <v>2000</v>
      </c>
    </row>
    <row r="708" ht="12.75" customHeight="1">
      <c r="E708" s="117"/>
    </row>
    <row r="709" spans="5:6" ht="12.75">
      <c r="E709" s="115">
        <f>SUM(E704:E708)</f>
        <v>1712939</v>
      </c>
      <c r="F709" s="130">
        <f>SUM(F704:F708)</f>
        <v>1742051</v>
      </c>
    </row>
    <row r="710" ht="12.75">
      <c r="E710" s="108"/>
    </row>
    <row r="711" spans="1:5" ht="12.75" customHeight="1">
      <c r="A711" s="83" t="s">
        <v>567</v>
      </c>
      <c r="E711" s="108"/>
    </row>
    <row r="712" spans="1:6" ht="12.75" customHeight="1">
      <c r="A712" s="105" t="s">
        <v>568</v>
      </c>
      <c r="B712" s="120" t="s">
        <v>57</v>
      </c>
      <c r="D712" s="106" t="s">
        <v>58</v>
      </c>
      <c r="E712" s="108">
        <v>126568</v>
      </c>
      <c r="F712" s="126">
        <v>130480</v>
      </c>
    </row>
    <row r="713" spans="1:6" ht="12.75" customHeight="1">
      <c r="A713" s="105" t="s">
        <v>569</v>
      </c>
      <c r="B713" s="120" t="s">
        <v>361</v>
      </c>
      <c r="D713" s="106" t="s">
        <v>362</v>
      </c>
      <c r="E713" s="108">
        <v>968535</v>
      </c>
      <c r="F713" s="126">
        <v>1045420</v>
      </c>
    </row>
    <row r="714" spans="1:6" ht="12.75" customHeight="1">
      <c r="A714" s="105" t="s">
        <v>570</v>
      </c>
      <c r="B714" s="120" t="s">
        <v>76</v>
      </c>
      <c r="D714" s="106" t="s">
        <v>77</v>
      </c>
      <c r="E714" s="108">
        <v>1250</v>
      </c>
      <c r="F714" s="126">
        <v>1250</v>
      </c>
    </row>
    <row r="715" spans="1:6" ht="12.75" customHeight="1">
      <c r="A715" s="105" t="s">
        <v>571</v>
      </c>
      <c r="B715" s="120" t="s">
        <v>34</v>
      </c>
      <c r="D715" s="106" t="s">
        <v>35</v>
      </c>
      <c r="E715" s="108">
        <v>7920</v>
      </c>
      <c r="F715" s="126">
        <v>7920</v>
      </c>
    </row>
    <row r="716" spans="1:6" ht="12.75" customHeight="1">
      <c r="A716" s="105" t="s">
        <v>572</v>
      </c>
      <c r="B716" s="120" t="s">
        <v>93</v>
      </c>
      <c r="D716" s="106" t="s">
        <v>44</v>
      </c>
      <c r="E716" s="109">
        <v>1350</v>
      </c>
      <c r="F716" s="129">
        <v>1350</v>
      </c>
    </row>
    <row r="717" ht="12.75" customHeight="1">
      <c r="E717" s="117"/>
    </row>
    <row r="718" spans="5:6" ht="12.75" customHeight="1">
      <c r="E718" s="115">
        <f>SUM(E712:E716)</f>
        <v>1105623</v>
      </c>
      <c r="F718" s="130">
        <f>SUM(F712:F716)</f>
        <v>1186420</v>
      </c>
    </row>
    <row r="719" ht="12.75" customHeight="1">
      <c r="E719" s="108"/>
    </row>
    <row r="720" ht="12.75" customHeight="1">
      <c r="E720" s="108"/>
    </row>
    <row r="721" spans="1:5" ht="12.75" customHeight="1">
      <c r="A721" s="83" t="s">
        <v>573</v>
      </c>
      <c r="E721" s="108"/>
    </row>
    <row r="722" spans="1:6" ht="12.75" customHeight="1">
      <c r="A722" s="105" t="s">
        <v>574</v>
      </c>
      <c r="B722" s="120" t="s">
        <v>57</v>
      </c>
      <c r="D722" s="106" t="s">
        <v>58</v>
      </c>
      <c r="E722" s="108">
        <v>122347</v>
      </c>
      <c r="F722" s="126">
        <v>126259</v>
      </c>
    </row>
    <row r="723" spans="1:6" ht="12.75" customHeight="1">
      <c r="A723" s="105" t="s">
        <v>575</v>
      </c>
      <c r="B723" s="120" t="s">
        <v>361</v>
      </c>
      <c r="D723" s="106" t="s">
        <v>362</v>
      </c>
      <c r="E723" s="108">
        <v>2324414</v>
      </c>
      <c r="F723" s="126">
        <v>2446393</v>
      </c>
    </row>
    <row r="724" spans="1:6" ht="12.75" customHeight="1">
      <c r="A724" s="105" t="s">
        <v>576</v>
      </c>
      <c r="B724" s="120" t="s">
        <v>34</v>
      </c>
      <c r="D724" s="106" t="s">
        <v>35</v>
      </c>
      <c r="E724" s="108">
        <v>8000</v>
      </c>
      <c r="F724" s="126">
        <v>7000</v>
      </c>
    </row>
    <row r="725" spans="1:6" ht="12.75" customHeight="1">
      <c r="A725" s="105" t="s">
        <v>577</v>
      </c>
      <c r="B725" s="120" t="s">
        <v>93</v>
      </c>
      <c r="D725" s="106" t="s">
        <v>44</v>
      </c>
      <c r="E725" s="109">
        <v>1340</v>
      </c>
      <c r="F725" s="129">
        <v>2340</v>
      </c>
    </row>
    <row r="726" ht="12.75" customHeight="1">
      <c r="E726" s="117"/>
    </row>
    <row r="727" spans="5:6" ht="12.75" customHeight="1">
      <c r="E727" s="115">
        <f>SUM(E722:E725)</f>
        <v>2456101</v>
      </c>
      <c r="F727" s="130">
        <f>SUM(F722:F725)</f>
        <v>2581992</v>
      </c>
    </row>
    <row r="728" ht="12.75" customHeight="1">
      <c r="E728" s="108"/>
    </row>
    <row r="729" spans="1:5" ht="12.75" customHeight="1">
      <c r="A729" s="83" t="s">
        <v>1007</v>
      </c>
      <c r="E729" s="108"/>
    </row>
    <row r="730" spans="1:6" ht="12.75" customHeight="1">
      <c r="A730" s="105" t="s">
        <v>1014</v>
      </c>
      <c r="B730" s="120" t="s">
        <v>76</v>
      </c>
      <c r="D730" s="106" t="s">
        <v>362</v>
      </c>
      <c r="E730" s="108">
        <v>0</v>
      </c>
      <c r="F730" s="126">
        <v>4500</v>
      </c>
    </row>
    <row r="731" spans="1:6" ht="12.75" customHeight="1">
      <c r="A731" s="105" t="s">
        <v>1015</v>
      </c>
      <c r="B731" s="120" t="s">
        <v>34</v>
      </c>
      <c r="D731" s="106" t="s">
        <v>77</v>
      </c>
      <c r="E731" s="108">
        <v>0</v>
      </c>
      <c r="F731" s="126">
        <v>2500</v>
      </c>
    </row>
    <row r="732" spans="1:6" ht="12.75" customHeight="1">
      <c r="A732" s="105" t="s">
        <v>1016</v>
      </c>
      <c r="B732" s="120" t="s">
        <v>976</v>
      </c>
      <c r="D732" s="106">
        <v>56623</v>
      </c>
      <c r="E732" s="109">
        <v>0</v>
      </c>
      <c r="F732" s="129">
        <v>4000</v>
      </c>
    </row>
    <row r="733" ht="8.25" customHeight="1">
      <c r="E733" s="117"/>
    </row>
    <row r="734" spans="5:6" ht="12.75" customHeight="1">
      <c r="E734" s="115">
        <f>SUM(E730:E732)</f>
        <v>0</v>
      </c>
      <c r="F734" s="130">
        <f>SUM(F730:F732)</f>
        <v>11000</v>
      </c>
    </row>
    <row r="735" ht="12.75" customHeight="1">
      <c r="E735" s="108"/>
    </row>
    <row r="736" spans="1:5" ht="12.75" customHeight="1">
      <c r="A736" s="83" t="s">
        <v>578</v>
      </c>
      <c r="E736" s="108"/>
    </row>
    <row r="737" spans="1:6" ht="12.75" customHeight="1">
      <c r="A737" s="105" t="s">
        <v>579</v>
      </c>
      <c r="B737" s="120" t="s">
        <v>364</v>
      </c>
      <c r="D737" s="106" t="s">
        <v>365</v>
      </c>
      <c r="E737" s="109">
        <v>27688</v>
      </c>
      <c r="F737" s="129">
        <v>0</v>
      </c>
    </row>
    <row r="738" spans="1:5" ht="12.75" customHeight="1">
      <c r="A738" s="105"/>
      <c r="B738" s="120"/>
      <c r="D738" s="106"/>
      <c r="E738" s="116"/>
    </row>
    <row r="739" spans="5:6" ht="12.75" customHeight="1">
      <c r="E739" s="119">
        <f>SUM(E737:E738)</f>
        <v>27688</v>
      </c>
      <c r="F739" s="132">
        <f>SUM(F737:F738)</f>
        <v>0</v>
      </c>
    </row>
    <row r="740" ht="12.75" customHeight="1">
      <c r="E740" s="108"/>
    </row>
    <row r="741" spans="1:5" ht="15">
      <c r="A741" s="83" t="s">
        <v>580</v>
      </c>
      <c r="E741" s="108"/>
    </row>
    <row r="742" spans="1:6" ht="12.75" customHeight="1">
      <c r="A742" s="105" t="s">
        <v>581</v>
      </c>
      <c r="B742" s="120" t="s">
        <v>57</v>
      </c>
      <c r="D742" s="106" t="s">
        <v>58</v>
      </c>
      <c r="E742" s="108">
        <v>124126</v>
      </c>
      <c r="F742" s="126">
        <v>128038</v>
      </c>
    </row>
    <row r="743" spans="1:6" ht="12.75" customHeight="1">
      <c r="A743" s="105" t="s">
        <v>582</v>
      </c>
      <c r="B743" s="120" t="s">
        <v>361</v>
      </c>
      <c r="D743" s="106" t="s">
        <v>362</v>
      </c>
      <c r="E743" s="108">
        <v>2567169</v>
      </c>
      <c r="F743" s="126">
        <v>2595719</v>
      </c>
    </row>
    <row r="744" spans="1:6" ht="12.75" customHeight="1">
      <c r="A744" s="105" t="s">
        <v>583</v>
      </c>
      <c r="B744" s="120" t="s">
        <v>76</v>
      </c>
      <c r="D744" s="106" t="s">
        <v>77</v>
      </c>
      <c r="E744" s="108">
        <v>4000</v>
      </c>
      <c r="F744" s="126">
        <v>4000</v>
      </c>
    </row>
    <row r="745" spans="1:6" ht="12.75" customHeight="1">
      <c r="A745" s="105" t="s">
        <v>584</v>
      </c>
      <c r="B745" s="120" t="s">
        <v>34</v>
      </c>
      <c r="D745" s="106" t="s">
        <v>35</v>
      </c>
      <c r="E745" s="108">
        <v>1500</v>
      </c>
      <c r="F745" s="126">
        <v>1500</v>
      </c>
    </row>
    <row r="746" spans="1:6" ht="12.75" customHeight="1">
      <c r="A746" s="105" t="s">
        <v>585</v>
      </c>
      <c r="B746" s="120" t="s">
        <v>586</v>
      </c>
      <c r="D746" s="106" t="s">
        <v>587</v>
      </c>
      <c r="E746" s="108">
        <v>28000</v>
      </c>
      <c r="F746" s="126">
        <v>28000</v>
      </c>
    </row>
    <row r="747" spans="1:6" ht="12.75" customHeight="1">
      <c r="A747" s="105" t="s">
        <v>588</v>
      </c>
      <c r="B747" s="120" t="s">
        <v>83</v>
      </c>
      <c r="D747" s="106" t="s">
        <v>84</v>
      </c>
      <c r="E747" s="108">
        <v>8525</v>
      </c>
      <c r="F747" s="126">
        <v>8525</v>
      </c>
    </row>
    <row r="748" spans="1:6" ht="12.75" customHeight="1">
      <c r="A748" s="105" t="s">
        <v>589</v>
      </c>
      <c r="B748" s="120" t="s">
        <v>590</v>
      </c>
      <c r="D748" s="106" t="s">
        <v>44</v>
      </c>
      <c r="E748" s="109">
        <v>120000</v>
      </c>
      <c r="F748" s="129">
        <v>120000</v>
      </c>
    </row>
    <row r="749" ht="12.75" customHeight="1">
      <c r="E749" s="117"/>
    </row>
    <row r="750" spans="5:6" ht="12.75" customHeight="1">
      <c r="E750" s="115">
        <f>SUM(E742:E748)</f>
        <v>2853320</v>
      </c>
      <c r="F750" s="130">
        <f>SUM(F742:F748)</f>
        <v>2885782</v>
      </c>
    </row>
    <row r="751" ht="12.75" customHeight="1">
      <c r="E751" s="108"/>
    </row>
    <row r="752" spans="1:5" ht="12.75" customHeight="1">
      <c r="A752" s="83" t="s">
        <v>591</v>
      </c>
      <c r="E752" s="108"/>
    </row>
    <row r="753" spans="1:6" ht="12.75" customHeight="1">
      <c r="A753" s="105" t="s">
        <v>592</v>
      </c>
      <c r="B753" s="120" t="s">
        <v>361</v>
      </c>
      <c r="D753" s="106" t="s">
        <v>362</v>
      </c>
      <c r="E753" s="108">
        <v>913474</v>
      </c>
      <c r="F753" s="126">
        <v>54751</v>
      </c>
    </row>
    <row r="754" spans="1:6" ht="12.75" customHeight="1">
      <c r="A754" s="105" t="s">
        <v>593</v>
      </c>
      <c r="B754" s="120" t="s">
        <v>594</v>
      </c>
      <c r="D754" s="106" t="s">
        <v>48</v>
      </c>
      <c r="E754" s="108">
        <v>5000</v>
      </c>
      <c r="F754" s="126">
        <v>5000</v>
      </c>
    </row>
    <row r="755" spans="1:6" ht="12.75" customHeight="1">
      <c r="A755" s="105" t="s">
        <v>967</v>
      </c>
      <c r="B755" s="120" t="s">
        <v>835</v>
      </c>
      <c r="D755" s="106" t="s">
        <v>10</v>
      </c>
      <c r="E755" s="108">
        <v>5000</v>
      </c>
      <c r="F755" s="126">
        <v>5000</v>
      </c>
    </row>
    <row r="756" spans="1:6" ht="12.75" customHeight="1">
      <c r="A756" s="105" t="s">
        <v>595</v>
      </c>
      <c r="B756" s="120" t="s">
        <v>76</v>
      </c>
      <c r="D756" s="106" t="s">
        <v>77</v>
      </c>
      <c r="E756" s="108">
        <v>4000</v>
      </c>
      <c r="F756" s="126">
        <v>4000</v>
      </c>
    </row>
    <row r="757" spans="1:6" ht="12.75" customHeight="1">
      <c r="A757" s="105" t="s">
        <v>596</v>
      </c>
      <c r="B757" s="105" t="s">
        <v>597</v>
      </c>
      <c r="D757" s="106" t="s">
        <v>505</v>
      </c>
      <c r="E757" s="108">
        <v>26000</v>
      </c>
      <c r="F757" s="126">
        <v>26000</v>
      </c>
    </row>
    <row r="758" spans="1:6" ht="12.75" customHeight="1">
      <c r="A758" s="105" t="s">
        <v>598</v>
      </c>
      <c r="B758" s="105" t="s">
        <v>34</v>
      </c>
      <c r="D758" s="106" t="s">
        <v>35</v>
      </c>
      <c r="E758" s="108">
        <v>5000</v>
      </c>
      <c r="F758" s="126">
        <v>5000</v>
      </c>
    </row>
    <row r="759" spans="1:6" ht="12.75" customHeight="1">
      <c r="A759" s="105" t="s">
        <v>599</v>
      </c>
      <c r="B759" s="120" t="s">
        <v>83</v>
      </c>
      <c r="D759" s="106" t="s">
        <v>84</v>
      </c>
      <c r="E759" s="108">
        <v>7350</v>
      </c>
      <c r="F759" s="126">
        <v>7350</v>
      </c>
    </row>
    <row r="760" spans="1:6" ht="12.75" customHeight="1">
      <c r="A760" s="105" t="s">
        <v>600</v>
      </c>
      <c r="B760" s="120" t="s">
        <v>601</v>
      </c>
      <c r="D760" s="106" t="s">
        <v>602</v>
      </c>
      <c r="E760" s="108">
        <v>315000</v>
      </c>
      <c r="F760" s="126">
        <v>315000</v>
      </c>
    </row>
    <row r="761" spans="1:6" ht="12.75" customHeight="1">
      <c r="A761" s="105" t="s">
        <v>603</v>
      </c>
      <c r="B761" s="120" t="s">
        <v>93</v>
      </c>
      <c r="D761" s="106" t="s">
        <v>44</v>
      </c>
      <c r="E761" s="109">
        <v>3000</v>
      </c>
      <c r="F761" s="129">
        <v>3000</v>
      </c>
    </row>
    <row r="762" ht="12.75" customHeight="1">
      <c r="E762" s="117"/>
    </row>
    <row r="763" spans="5:6" ht="12.75" customHeight="1">
      <c r="E763" s="115">
        <f>SUM(E753:E761)</f>
        <v>1283824</v>
      </c>
      <c r="F763" s="130">
        <f>SUM(F753:F761)</f>
        <v>425101</v>
      </c>
    </row>
    <row r="764" ht="12.75" customHeight="1">
      <c r="E764" s="108"/>
    </row>
    <row r="765" spans="1:5" ht="12.75" customHeight="1">
      <c r="A765" s="83" t="s">
        <v>604</v>
      </c>
      <c r="E765" s="108"/>
    </row>
    <row r="766" spans="1:6" ht="12.75" customHeight="1">
      <c r="A766" s="105" t="s">
        <v>605</v>
      </c>
      <c r="B766" s="120" t="s">
        <v>25</v>
      </c>
      <c r="D766" s="106" t="s">
        <v>26</v>
      </c>
      <c r="E766" s="108">
        <v>133029</v>
      </c>
      <c r="F766" s="126">
        <v>137172</v>
      </c>
    </row>
    <row r="767" spans="1:6" ht="12.75" customHeight="1">
      <c r="A767" s="105" t="s">
        <v>606</v>
      </c>
      <c r="B767" s="120" t="s">
        <v>57</v>
      </c>
      <c r="D767" s="106" t="s">
        <v>58</v>
      </c>
      <c r="E767" s="108">
        <v>375733</v>
      </c>
      <c r="F767" s="126">
        <v>388469</v>
      </c>
    </row>
    <row r="768" spans="1:6" ht="12.75" customHeight="1">
      <c r="A768" s="105" t="s">
        <v>607</v>
      </c>
      <c r="B768" s="120" t="s">
        <v>28</v>
      </c>
      <c r="D768" s="106" t="s">
        <v>29</v>
      </c>
      <c r="E768" s="108">
        <v>44288</v>
      </c>
      <c r="F768" s="126">
        <v>44288</v>
      </c>
    </row>
    <row r="769" spans="1:6" ht="12.75" customHeight="1">
      <c r="A769" s="105" t="s">
        <v>608</v>
      </c>
      <c r="B769" s="120" t="s">
        <v>31</v>
      </c>
      <c r="D769" s="106" t="s">
        <v>32</v>
      </c>
      <c r="E769" s="108">
        <v>143641</v>
      </c>
      <c r="F769" s="126">
        <v>41905</v>
      </c>
    </row>
    <row r="770" spans="1:6" ht="12.75" customHeight="1">
      <c r="A770" s="105" t="s">
        <v>609</v>
      </c>
      <c r="B770" s="120" t="s">
        <v>610</v>
      </c>
      <c r="D770" s="106" t="s">
        <v>68</v>
      </c>
      <c r="E770" s="108">
        <v>340000</v>
      </c>
      <c r="F770" s="132">
        <v>340000</v>
      </c>
    </row>
    <row r="771" spans="1:6" ht="12.75" customHeight="1">
      <c r="A771" s="105" t="s">
        <v>611</v>
      </c>
      <c r="B771" s="120" t="s">
        <v>76</v>
      </c>
      <c r="D771" s="106" t="s">
        <v>77</v>
      </c>
      <c r="E771" s="108">
        <v>10000</v>
      </c>
      <c r="F771" s="126">
        <v>10000</v>
      </c>
    </row>
    <row r="772" spans="1:6" ht="12.75" customHeight="1">
      <c r="A772" s="105" t="s">
        <v>612</v>
      </c>
      <c r="B772" s="120" t="s">
        <v>34</v>
      </c>
      <c r="D772" s="106" t="s">
        <v>35</v>
      </c>
      <c r="E772" s="108">
        <v>5600</v>
      </c>
      <c r="F772" s="126">
        <v>10600</v>
      </c>
    </row>
    <row r="773" spans="1:6" ht="12.75" customHeight="1">
      <c r="A773" s="105" t="s">
        <v>613</v>
      </c>
      <c r="B773" s="120" t="s">
        <v>83</v>
      </c>
      <c r="D773" s="106" t="s">
        <v>84</v>
      </c>
      <c r="E773" s="108">
        <v>1000</v>
      </c>
      <c r="F773" s="126">
        <v>1000</v>
      </c>
    </row>
    <row r="774" spans="1:6" ht="12.75" customHeight="1">
      <c r="A774" s="105" t="s">
        <v>614</v>
      </c>
      <c r="B774" s="105" t="s">
        <v>615</v>
      </c>
      <c r="D774" s="106" t="s">
        <v>616</v>
      </c>
      <c r="E774" s="108">
        <v>4000000</v>
      </c>
      <c r="F774" s="126">
        <v>4000000</v>
      </c>
    </row>
    <row r="775" spans="1:6" ht="12.75" customHeight="1">
      <c r="A775" s="105" t="s">
        <v>617</v>
      </c>
      <c r="B775" s="120" t="s">
        <v>618</v>
      </c>
      <c r="D775" s="106" t="s">
        <v>619</v>
      </c>
      <c r="E775" s="108">
        <v>50000</v>
      </c>
      <c r="F775" s="126">
        <v>50000</v>
      </c>
    </row>
    <row r="776" spans="1:6" ht="12.75" customHeight="1">
      <c r="A776" s="105" t="s">
        <v>620</v>
      </c>
      <c r="B776" s="105" t="s">
        <v>621</v>
      </c>
      <c r="D776" s="106" t="s">
        <v>622</v>
      </c>
      <c r="E776" s="108">
        <v>1900000</v>
      </c>
      <c r="F776" s="126">
        <v>1700000</v>
      </c>
    </row>
    <row r="777" spans="1:6" ht="12.75" customHeight="1">
      <c r="A777" s="105" t="s">
        <v>996</v>
      </c>
      <c r="B777" s="120" t="s">
        <v>997</v>
      </c>
      <c r="D777" s="106">
        <v>56608</v>
      </c>
      <c r="E777" s="108">
        <v>0</v>
      </c>
      <c r="F777" s="126">
        <v>200000</v>
      </c>
    </row>
    <row r="778" spans="1:6" ht="12.75" customHeight="1">
      <c r="A778" s="105" t="s">
        <v>623</v>
      </c>
      <c r="B778" s="120" t="s">
        <v>624</v>
      </c>
      <c r="D778" s="106" t="s">
        <v>625</v>
      </c>
      <c r="E778" s="108">
        <v>1000</v>
      </c>
      <c r="F778" s="126">
        <v>1000</v>
      </c>
    </row>
    <row r="779" spans="1:6" ht="12.75" customHeight="1">
      <c r="A779" s="105" t="s">
        <v>626</v>
      </c>
      <c r="B779" s="105" t="s">
        <v>627</v>
      </c>
      <c r="D779" s="106" t="s">
        <v>350</v>
      </c>
      <c r="E779" s="108">
        <v>441913</v>
      </c>
      <c r="F779" s="132">
        <v>440255</v>
      </c>
    </row>
    <row r="780" spans="1:6" ht="12.75" customHeight="1">
      <c r="A780" s="105" t="s">
        <v>628</v>
      </c>
      <c r="B780" s="120" t="s">
        <v>629</v>
      </c>
      <c r="D780" s="106" t="s">
        <v>602</v>
      </c>
      <c r="E780" s="108">
        <v>11000000</v>
      </c>
      <c r="F780" s="126">
        <v>11000000</v>
      </c>
    </row>
    <row r="781" spans="1:6" ht="12.75" customHeight="1">
      <c r="A781" s="105" t="s">
        <v>630</v>
      </c>
      <c r="B781" s="105" t="s">
        <v>134</v>
      </c>
      <c r="D781" s="106" t="s">
        <v>44</v>
      </c>
      <c r="E781" s="109">
        <v>700000</v>
      </c>
      <c r="F781" s="129">
        <v>700000</v>
      </c>
    </row>
    <row r="782" ht="12.75" customHeight="1">
      <c r="E782" s="117"/>
    </row>
    <row r="783" spans="5:6" ht="12.75" customHeight="1">
      <c r="E783" s="115">
        <f>SUM(E766:E781)</f>
        <v>19146204</v>
      </c>
      <c r="F783" s="130">
        <f>SUM(F766:F781)</f>
        <v>19064689</v>
      </c>
    </row>
    <row r="784" ht="12.75" customHeight="1">
      <c r="E784" s="108"/>
    </row>
    <row r="785" spans="1:5" ht="12.75" customHeight="1">
      <c r="A785" s="83" t="s">
        <v>631</v>
      </c>
      <c r="E785" s="108"/>
    </row>
    <row r="786" spans="1:6" ht="12.75" customHeight="1">
      <c r="A786" s="105" t="s">
        <v>632</v>
      </c>
      <c r="B786" s="120" t="s">
        <v>361</v>
      </c>
      <c r="D786" s="106" t="s">
        <v>362</v>
      </c>
      <c r="E786" s="108">
        <v>156552</v>
      </c>
      <c r="F786" s="126">
        <v>156552</v>
      </c>
    </row>
    <row r="787" spans="1:6" ht="12.75" customHeight="1">
      <c r="A787" s="105" t="s">
        <v>633</v>
      </c>
      <c r="B787" s="120" t="s">
        <v>76</v>
      </c>
      <c r="D787" s="106" t="s">
        <v>77</v>
      </c>
      <c r="E787" s="108">
        <v>5500</v>
      </c>
      <c r="F787" s="126">
        <v>5500</v>
      </c>
    </row>
    <row r="788" spans="1:6" ht="12.75" customHeight="1">
      <c r="A788" s="105" t="s">
        <v>634</v>
      </c>
      <c r="B788" s="120" t="s">
        <v>83</v>
      </c>
      <c r="D788" s="106" t="s">
        <v>84</v>
      </c>
      <c r="E788" s="108">
        <v>500</v>
      </c>
      <c r="F788" s="126">
        <v>500</v>
      </c>
    </row>
    <row r="789" spans="1:6" ht="12.75" customHeight="1">
      <c r="A789" s="105" t="s">
        <v>635</v>
      </c>
      <c r="B789" s="120" t="s">
        <v>417</v>
      </c>
      <c r="D789" s="106" t="s">
        <v>87</v>
      </c>
      <c r="E789" s="109">
        <v>4608</v>
      </c>
      <c r="F789" s="129">
        <v>4608</v>
      </c>
    </row>
    <row r="790" ht="7.5" customHeight="1">
      <c r="E790" s="117"/>
    </row>
    <row r="791" spans="5:6" ht="12.75" customHeight="1">
      <c r="E791" s="115">
        <f>SUM(E786:E789)</f>
        <v>167160</v>
      </c>
      <c r="F791" s="130">
        <f>SUM(F786:F789)</f>
        <v>167160</v>
      </c>
    </row>
    <row r="792" ht="12.75" customHeight="1">
      <c r="E792" s="108"/>
    </row>
    <row r="793" spans="1:5" ht="12.75" customHeight="1">
      <c r="A793" s="83" t="s">
        <v>636</v>
      </c>
      <c r="E793" s="108"/>
    </row>
    <row r="794" spans="1:6" ht="12.75" customHeight="1">
      <c r="A794" s="105" t="s">
        <v>637</v>
      </c>
      <c r="B794" s="120" t="s">
        <v>638</v>
      </c>
      <c r="D794" s="106" t="s">
        <v>68</v>
      </c>
      <c r="E794" s="109">
        <v>300000</v>
      </c>
      <c r="F794" s="129">
        <v>300000</v>
      </c>
    </row>
    <row r="795" spans="1:5" ht="9.75" customHeight="1">
      <c r="A795" s="105"/>
      <c r="B795" s="120"/>
      <c r="D795" s="106"/>
      <c r="E795" s="116"/>
    </row>
    <row r="796" spans="5:6" ht="12.75" customHeight="1">
      <c r="E796" s="115">
        <f>SUM(E794:E795)</f>
        <v>300000</v>
      </c>
      <c r="F796" s="130">
        <f>SUM(F794:F795)</f>
        <v>300000</v>
      </c>
    </row>
    <row r="797" ht="12.75" customHeight="1">
      <c r="E797" s="108"/>
    </row>
    <row r="798" spans="1:5" ht="12.75" customHeight="1">
      <c r="A798" s="83" t="s">
        <v>639</v>
      </c>
      <c r="E798" s="108"/>
    </row>
    <row r="799" spans="1:6" ht="12.75" customHeight="1">
      <c r="A799" s="105" t="s">
        <v>640</v>
      </c>
      <c r="B799" s="120" t="s">
        <v>361</v>
      </c>
      <c r="D799" s="106" t="s">
        <v>362</v>
      </c>
      <c r="E799" s="108">
        <v>11212768</v>
      </c>
      <c r="F799" s="126">
        <v>10005149</v>
      </c>
    </row>
    <row r="800" spans="1:6" ht="12.75" customHeight="1">
      <c r="A800" s="105" t="s">
        <v>641</v>
      </c>
      <c r="B800" s="120" t="s">
        <v>364</v>
      </c>
      <c r="D800" s="106" t="s">
        <v>365</v>
      </c>
      <c r="E800" s="108">
        <v>1641644</v>
      </c>
      <c r="F800" s="126">
        <v>1517777</v>
      </c>
    </row>
    <row r="801" spans="1:6" ht="12.75" customHeight="1">
      <c r="A801" s="105" t="s">
        <v>965</v>
      </c>
      <c r="B801" s="120" t="s">
        <v>642</v>
      </c>
      <c r="D801" s="106">
        <v>50141</v>
      </c>
      <c r="E801" s="108">
        <v>260000</v>
      </c>
      <c r="F801" s="132">
        <v>260000</v>
      </c>
    </row>
    <row r="802" spans="1:6" ht="12.75" customHeight="1">
      <c r="A802" s="105" t="s">
        <v>643</v>
      </c>
      <c r="B802" s="120" t="s">
        <v>76</v>
      </c>
      <c r="D802" s="106" t="s">
        <v>77</v>
      </c>
      <c r="E802" s="108">
        <v>41300</v>
      </c>
      <c r="F802" s="126">
        <v>41300</v>
      </c>
    </row>
    <row r="803" spans="1:6" ht="12.75" customHeight="1">
      <c r="A803" s="105" t="s">
        <v>644</v>
      </c>
      <c r="B803" s="120" t="s">
        <v>34</v>
      </c>
      <c r="D803" s="106" t="s">
        <v>35</v>
      </c>
      <c r="E803" s="108">
        <v>51000</v>
      </c>
      <c r="F803" s="126">
        <v>51000</v>
      </c>
    </row>
    <row r="804" spans="1:6" ht="12.75" customHeight="1">
      <c r="A804" s="105" t="s">
        <v>645</v>
      </c>
      <c r="B804" s="120" t="s">
        <v>83</v>
      </c>
      <c r="D804" s="106" t="s">
        <v>84</v>
      </c>
      <c r="E804" s="108">
        <v>42000</v>
      </c>
      <c r="F804" s="126">
        <v>42000</v>
      </c>
    </row>
    <row r="805" spans="1:6" ht="12.75" customHeight="1">
      <c r="A805" s="105" t="s">
        <v>646</v>
      </c>
      <c r="B805" s="120" t="s">
        <v>417</v>
      </c>
      <c r="D805" s="106" t="s">
        <v>87</v>
      </c>
      <c r="E805" s="108">
        <v>4000</v>
      </c>
      <c r="F805" s="126">
        <v>4000</v>
      </c>
    </row>
    <row r="806" spans="1:6" ht="12.75" customHeight="1">
      <c r="A806" s="105" t="s">
        <v>647</v>
      </c>
      <c r="B806" s="120" t="s">
        <v>134</v>
      </c>
      <c r="D806" s="106" t="s">
        <v>44</v>
      </c>
      <c r="E806" s="109">
        <v>440000</v>
      </c>
      <c r="F806" s="129">
        <v>440000</v>
      </c>
    </row>
    <row r="807" ht="6.75" customHeight="1">
      <c r="E807" s="117"/>
    </row>
    <row r="808" spans="5:6" ht="12.75" customHeight="1">
      <c r="E808" s="115">
        <f>SUM(E799:E806)</f>
        <v>13692712</v>
      </c>
      <c r="F808" s="130">
        <f>SUM(F799:F806)</f>
        <v>12361226</v>
      </c>
    </row>
    <row r="809" ht="12.75" customHeight="1">
      <c r="E809" s="108"/>
    </row>
    <row r="810" spans="1:5" ht="12.75" customHeight="1">
      <c r="A810" s="83" t="s">
        <v>648</v>
      </c>
      <c r="E810" s="108"/>
    </row>
    <row r="811" spans="1:6" ht="12.75" customHeight="1">
      <c r="A811" s="105" t="s">
        <v>649</v>
      </c>
      <c r="B811" s="120" t="s">
        <v>361</v>
      </c>
      <c r="D811" s="106" t="s">
        <v>362</v>
      </c>
      <c r="E811" s="108">
        <v>236328</v>
      </c>
      <c r="F811" s="126">
        <v>236328</v>
      </c>
    </row>
    <row r="812" spans="1:6" ht="12.75" customHeight="1">
      <c r="A812" s="105" t="s">
        <v>650</v>
      </c>
      <c r="B812" s="120" t="s">
        <v>364</v>
      </c>
      <c r="D812" s="106" t="s">
        <v>365</v>
      </c>
      <c r="E812" s="109">
        <v>99515</v>
      </c>
      <c r="F812" s="129">
        <v>102768</v>
      </c>
    </row>
    <row r="813" ht="8.25" customHeight="1">
      <c r="E813" s="117"/>
    </row>
    <row r="814" spans="5:6" ht="12.75" customHeight="1">
      <c r="E814" s="115">
        <f>SUM(E811:E812)</f>
        <v>335843</v>
      </c>
      <c r="F814" s="130">
        <f>SUM(F811:F812)</f>
        <v>339096</v>
      </c>
    </row>
    <row r="815" ht="12.75" customHeight="1">
      <c r="E815" s="108"/>
    </row>
    <row r="816" spans="1:5" ht="12.75" customHeight="1">
      <c r="A816" s="83" t="s">
        <v>651</v>
      </c>
      <c r="E816" s="108"/>
    </row>
    <row r="817" spans="1:6" ht="12.75" customHeight="1">
      <c r="A817" s="105" t="s">
        <v>652</v>
      </c>
      <c r="B817" s="120" t="s">
        <v>60</v>
      </c>
      <c r="D817" s="106" t="s">
        <v>61</v>
      </c>
      <c r="E817" s="108">
        <v>125911</v>
      </c>
      <c r="F817" s="126">
        <v>0</v>
      </c>
    </row>
    <row r="818" spans="1:6" ht="12.75" customHeight="1">
      <c r="A818" s="105" t="s">
        <v>653</v>
      </c>
      <c r="B818" s="105" t="s">
        <v>373</v>
      </c>
      <c r="D818" s="106" t="s">
        <v>68</v>
      </c>
      <c r="E818" s="109">
        <v>110000</v>
      </c>
      <c r="F818" s="129">
        <v>110000</v>
      </c>
    </row>
    <row r="819" spans="1:5" ht="6.75" customHeight="1">
      <c r="A819" s="120"/>
      <c r="B819" s="120"/>
      <c r="D819" s="121"/>
      <c r="E819" s="116"/>
    </row>
    <row r="820" spans="1:6" ht="12.75" customHeight="1">
      <c r="A820" s="120"/>
      <c r="B820" s="120"/>
      <c r="D820" s="121"/>
      <c r="E820" s="115">
        <f>SUM(E817:E819)</f>
        <v>235911</v>
      </c>
      <c r="F820" s="130">
        <f>SUM(F817:F819)</f>
        <v>110000</v>
      </c>
    </row>
    <row r="821" spans="1:5" ht="12.75" customHeight="1">
      <c r="A821" s="120"/>
      <c r="B821" s="120"/>
      <c r="D821" s="121"/>
      <c r="E821" s="108"/>
    </row>
    <row r="822" spans="1:5" ht="12.75" customHeight="1">
      <c r="A822" s="83" t="s">
        <v>654</v>
      </c>
      <c r="E822" s="108"/>
    </row>
    <row r="823" spans="1:6" ht="12.75" customHeight="1">
      <c r="A823" s="105" t="s">
        <v>655</v>
      </c>
      <c r="B823" s="120" t="s">
        <v>361</v>
      </c>
      <c r="D823" s="106" t="s">
        <v>362</v>
      </c>
      <c r="E823" s="108">
        <v>739450</v>
      </c>
      <c r="F823" s="126">
        <v>839469</v>
      </c>
    </row>
    <row r="824" spans="1:6" ht="12.75" customHeight="1">
      <c r="A824" s="105" t="s">
        <v>656</v>
      </c>
      <c r="B824" s="120" t="s">
        <v>364</v>
      </c>
      <c r="D824" s="106" t="s">
        <v>365</v>
      </c>
      <c r="E824" s="108">
        <v>65563</v>
      </c>
      <c r="F824" s="126">
        <v>86079</v>
      </c>
    </row>
    <row r="825" spans="1:6" ht="12.75" customHeight="1">
      <c r="A825" s="105" t="s">
        <v>657</v>
      </c>
      <c r="B825" s="105" t="s">
        <v>658</v>
      </c>
      <c r="D825" s="106" t="s">
        <v>77</v>
      </c>
      <c r="E825" s="108">
        <v>17000</v>
      </c>
      <c r="F825" s="126">
        <v>17000</v>
      </c>
    </row>
    <row r="826" spans="1:6" ht="12.75" customHeight="1">
      <c r="A826" s="105" t="s">
        <v>659</v>
      </c>
      <c r="B826" s="120" t="s">
        <v>417</v>
      </c>
      <c r="D826" s="106" t="s">
        <v>87</v>
      </c>
      <c r="E826" s="108">
        <v>1000</v>
      </c>
      <c r="F826" s="126">
        <v>1000</v>
      </c>
    </row>
    <row r="827" spans="1:6" ht="12.75" customHeight="1">
      <c r="A827" s="105" t="s">
        <v>660</v>
      </c>
      <c r="B827" s="120" t="s">
        <v>134</v>
      </c>
      <c r="D827" s="106" t="s">
        <v>44</v>
      </c>
      <c r="E827" s="109">
        <v>10000</v>
      </c>
      <c r="F827" s="129">
        <v>10000</v>
      </c>
    </row>
    <row r="828" ht="8.25" customHeight="1">
      <c r="E828" s="117"/>
    </row>
    <row r="829" spans="5:6" ht="12.75" customHeight="1">
      <c r="E829" s="115">
        <f>SUM(E823:E828)</f>
        <v>833013</v>
      </c>
      <c r="F829" s="130">
        <f>SUM(F823:F828)</f>
        <v>953548</v>
      </c>
    </row>
    <row r="830" ht="12.75" customHeight="1">
      <c r="E830" s="108"/>
    </row>
    <row r="831" spans="1:5" ht="12.75" customHeight="1">
      <c r="A831" s="83" t="s">
        <v>661</v>
      </c>
      <c r="E831" s="108"/>
    </row>
    <row r="832" spans="1:6" ht="12.75" customHeight="1">
      <c r="A832" s="105" t="s">
        <v>662</v>
      </c>
      <c r="B832" s="120" t="s">
        <v>361</v>
      </c>
      <c r="D832" s="106" t="s">
        <v>362</v>
      </c>
      <c r="E832" s="108">
        <v>130168</v>
      </c>
      <c r="F832" s="126">
        <v>134443</v>
      </c>
    </row>
    <row r="833" spans="1:6" ht="12.75" customHeight="1">
      <c r="A833" s="105" t="s">
        <v>663</v>
      </c>
      <c r="B833" s="120" t="s">
        <v>76</v>
      </c>
      <c r="D833" s="106" t="s">
        <v>77</v>
      </c>
      <c r="E833" s="108">
        <v>3800</v>
      </c>
      <c r="F833" s="126">
        <v>3800</v>
      </c>
    </row>
    <row r="834" spans="1:6" ht="12.75" customHeight="1">
      <c r="A834" s="105" t="s">
        <v>664</v>
      </c>
      <c r="B834" s="120" t="s">
        <v>34</v>
      </c>
      <c r="D834" s="106" t="s">
        <v>35</v>
      </c>
      <c r="E834" s="109">
        <v>3063</v>
      </c>
      <c r="F834" s="129">
        <v>3063</v>
      </c>
    </row>
    <row r="835" ht="8.25" customHeight="1">
      <c r="E835" s="117"/>
    </row>
    <row r="836" spans="5:6" ht="12.75" customHeight="1">
      <c r="E836" s="115">
        <f>SUM(E832:E834)</f>
        <v>137031</v>
      </c>
      <c r="F836" s="130">
        <f>SUM(F832:F834)</f>
        <v>141306</v>
      </c>
    </row>
    <row r="837" spans="5:6" ht="12.75" customHeight="1">
      <c r="E837" s="115"/>
      <c r="F837" s="130"/>
    </row>
    <row r="838" spans="1:5" ht="12.75" customHeight="1">
      <c r="A838" s="83" t="s">
        <v>665</v>
      </c>
      <c r="E838" s="108"/>
    </row>
    <row r="839" spans="1:6" ht="12.75" customHeight="1">
      <c r="A839" s="105" t="s">
        <v>666</v>
      </c>
      <c r="B839" s="120" t="s">
        <v>22</v>
      </c>
      <c r="D839" s="106" t="s">
        <v>23</v>
      </c>
      <c r="E839" s="108">
        <v>71027</v>
      </c>
      <c r="F839" s="126">
        <v>68959</v>
      </c>
    </row>
    <row r="840" spans="1:6" ht="12.75" customHeight="1">
      <c r="A840" s="105" t="s">
        <v>667</v>
      </c>
      <c r="B840" s="120" t="s">
        <v>25</v>
      </c>
      <c r="D840" s="106" t="s">
        <v>26</v>
      </c>
      <c r="E840" s="108">
        <v>127629</v>
      </c>
      <c r="F840" s="126">
        <v>127629</v>
      </c>
    </row>
    <row r="841" spans="1:6" ht="12.75" customHeight="1">
      <c r="A841" s="105" t="s">
        <v>668</v>
      </c>
      <c r="B841" s="120" t="s">
        <v>28</v>
      </c>
      <c r="D841" s="106" t="s">
        <v>29</v>
      </c>
      <c r="E841" s="108">
        <v>145776</v>
      </c>
      <c r="F841" s="126">
        <v>145776</v>
      </c>
    </row>
    <row r="842" spans="1:6" ht="12.75" customHeight="1">
      <c r="A842" s="105" t="s">
        <v>669</v>
      </c>
      <c r="B842" s="120" t="s">
        <v>31</v>
      </c>
      <c r="D842" s="106" t="s">
        <v>32</v>
      </c>
      <c r="E842" s="108">
        <v>72253</v>
      </c>
      <c r="F842" s="126">
        <v>1551</v>
      </c>
    </row>
    <row r="843" spans="1:6" ht="12.75" customHeight="1">
      <c r="A843" s="105" t="s">
        <v>670</v>
      </c>
      <c r="B843" s="120" t="s">
        <v>34</v>
      </c>
      <c r="D843" s="106" t="s">
        <v>35</v>
      </c>
      <c r="E843" s="108">
        <v>5000</v>
      </c>
      <c r="F843" s="126">
        <v>5000</v>
      </c>
    </row>
    <row r="844" spans="1:6" ht="12.75" customHeight="1">
      <c r="A844" s="105" t="s">
        <v>671</v>
      </c>
      <c r="B844" s="120" t="s">
        <v>134</v>
      </c>
      <c r="D844" s="106" t="s">
        <v>44</v>
      </c>
      <c r="E844" s="109">
        <v>105000</v>
      </c>
      <c r="F844" s="129">
        <v>105000</v>
      </c>
    </row>
    <row r="845" ht="12.75" customHeight="1">
      <c r="E845" s="117"/>
    </row>
    <row r="846" spans="5:6" ht="12.75" customHeight="1">
      <c r="E846" s="115">
        <f>SUM(E839:E845)</f>
        <v>526685</v>
      </c>
      <c r="F846" s="130">
        <f>SUM(F839:F845)</f>
        <v>453915</v>
      </c>
    </row>
    <row r="847" spans="1:5" ht="12.75" customHeight="1">
      <c r="A847" s="83" t="s">
        <v>672</v>
      </c>
      <c r="E847" s="108"/>
    </row>
    <row r="848" spans="1:6" ht="12.75" customHeight="1">
      <c r="A848" s="105" t="s">
        <v>673</v>
      </c>
      <c r="B848" s="120" t="s">
        <v>28</v>
      </c>
      <c r="D848" s="106" t="s">
        <v>29</v>
      </c>
      <c r="E848" s="108">
        <v>119777</v>
      </c>
      <c r="F848" s="126">
        <v>119777</v>
      </c>
    </row>
    <row r="849" spans="1:6" ht="12.75" customHeight="1">
      <c r="A849" s="105" t="s">
        <v>674</v>
      </c>
      <c r="B849" s="120" t="s">
        <v>34</v>
      </c>
      <c r="D849" s="106" t="s">
        <v>35</v>
      </c>
      <c r="E849" s="108">
        <v>2055</v>
      </c>
      <c r="F849" s="126">
        <v>2055</v>
      </c>
    </row>
    <row r="850" spans="1:6" ht="12.75" customHeight="1">
      <c r="A850" s="105" t="s">
        <v>675</v>
      </c>
      <c r="B850" s="120" t="s">
        <v>676</v>
      </c>
      <c r="D850" s="106" t="s">
        <v>625</v>
      </c>
      <c r="E850" s="108">
        <v>44000</v>
      </c>
      <c r="F850" s="126">
        <v>44000</v>
      </c>
    </row>
    <row r="851" spans="1:6" ht="12.75" customHeight="1">
      <c r="A851" s="105" t="s">
        <v>677</v>
      </c>
      <c r="B851" s="120" t="s">
        <v>134</v>
      </c>
      <c r="D851" s="106" t="s">
        <v>44</v>
      </c>
      <c r="E851" s="109">
        <v>50000</v>
      </c>
      <c r="F851" s="129">
        <v>50000</v>
      </c>
    </row>
    <row r="852" ht="8.25" customHeight="1">
      <c r="E852" s="117"/>
    </row>
    <row r="853" spans="5:6" ht="12.75" customHeight="1">
      <c r="E853" s="115">
        <f>SUM(E848:E852)</f>
        <v>215832</v>
      </c>
      <c r="F853" s="130">
        <f>SUM(F848:F852)</f>
        <v>215832</v>
      </c>
    </row>
    <row r="854" ht="12.75" customHeight="1">
      <c r="E854" s="108"/>
    </row>
    <row r="855" spans="1:5" ht="12.75" customHeight="1">
      <c r="A855" s="83" t="s">
        <v>678</v>
      </c>
      <c r="E855" s="108"/>
    </row>
    <row r="856" spans="1:6" ht="12.75" customHeight="1">
      <c r="A856" s="105" t="s">
        <v>679</v>
      </c>
      <c r="B856" s="10" t="s">
        <v>57</v>
      </c>
      <c r="D856" s="107" t="s">
        <v>58</v>
      </c>
      <c r="E856" s="108">
        <v>99850</v>
      </c>
      <c r="F856" s="126">
        <f>117312+35351</f>
        <v>152663</v>
      </c>
    </row>
    <row r="857" spans="1:6" ht="12.75" customHeight="1">
      <c r="A857" s="105" t="s">
        <v>680</v>
      </c>
      <c r="B857" s="120" t="s">
        <v>31</v>
      </c>
      <c r="D857" s="106" t="s">
        <v>32</v>
      </c>
      <c r="E857" s="108">
        <v>70702</v>
      </c>
      <c r="F857" s="126">
        <v>0</v>
      </c>
    </row>
    <row r="858" spans="1:6" ht="12.75" customHeight="1">
      <c r="A858" s="105" t="s">
        <v>681</v>
      </c>
      <c r="B858" s="120" t="s">
        <v>368</v>
      </c>
      <c r="D858" s="106" t="s">
        <v>68</v>
      </c>
      <c r="E858" s="108">
        <v>5000</v>
      </c>
      <c r="F858" s="126">
        <v>5000</v>
      </c>
    </row>
    <row r="859" spans="1:6" ht="12.75" customHeight="1">
      <c r="A859" s="105" t="s">
        <v>682</v>
      </c>
      <c r="B859" s="120" t="s">
        <v>76</v>
      </c>
      <c r="D859" s="106" t="s">
        <v>77</v>
      </c>
      <c r="E859" s="108">
        <v>2000</v>
      </c>
      <c r="F859" s="126">
        <v>2000</v>
      </c>
    </row>
    <row r="860" spans="1:6" ht="12.75" customHeight="1">
      <c r="A860" s="105" t="s">
        <v>683</v>
      </c>
      <c r="B860" s="120" t="s">
        <v>34</v>
      </c>
      <c r="D860" s="106" t="s">
        <v>35</v>
      </c>
      <c r="E860" s="108">
        <v>20000</v>
      </c>
      <c r="F860" s="126">
        <v>20000</v>
      </c>
    </row>
    <row r="861" spans="1:6" ht="12.75" customHeight="1">
      <c r="A861" s="105" t="s">
        <v>684</v>
      </c>
      <c r="B861" s="120" t="s">
        <v>93</v>
      </c>
      <c r="D861" s="106" t="s">
        <v>44</v>
      </c>
      <c r="E861" s="109">
        <v>70000</v>
      </c>
      <c r="F861" s="129">
        <v>70000</v>
      </c>
    </row>
    <row r="862" ht="8.25" customHeight="1">
      <c r="E862" s="117"/>
    </row>
    <row r="863" spans="5:6" ht="12.75" customHeight="1">
      <c r="E863" s="115">
        <f>SUM(E856:E862)</f>
        <v>267552</v>
      </c>
      <c r="F863" s="130">
        <f>SUM(F856:F862)</f>
        <v>249663</v>
      </c>
    </row>
    <row r="864" spans="1:5" ht="12.75" customHeight="1">
      <c r="A864" s="83" t="s">
        <v>685</v>
      </c>
      <c r="E864" s="108"/>
    </row>
    <row r="865" spans="1:6" ht="12.75" customHeight="1">
      <c r="A865" s="105" t="s">
        <v>686</v>
      </c>
      <c r="B865" s="120" t="s">
        <v>60</v>
      </c>
      <c r="D865" s="106" t="s">
        <v>61</v>
      </c>
      <c r="E865" s="108">
        <v>105892</v>
      </c>
      <c r="F865" s="126">
        <v>102808</v>
      </c>
    </row>
    <row r="866" spans="1:6" ht="12.75" customHeight="1">
      <c r="A866" s="105" t="s">
        <v>687</v>
      </c>
      <c r="B866" s="120" t="s">
        <v>484</v>
      </c>
      <c r="D866" s="106" t="s">
        <v>29</v>
      </c>
      <c r="E866" s="108">
        <v>48938</v>
      </c>
      <c r="F866" s="126">
        <v>48938</v>
      </c>
    </row>
    <row r="867" spans="1:6" ht="12.75" customHeight="1">
      <c r="A867" s="105" t="s">
        <v>688</v>
      </c>
      <c r="B867" s="120" t="s">
        <v>31</v>
      </c>
      <c r="D867" s="106" t="s">
        <v>32</v>
      </c>
      <c r="E867" s="108">
        <v>89907</v>
      </c>
      <c r="F867" s="126">
        <v>89907</v>
      </c>
    </row>
    <row r="868" spans="1:6" ht="12.75" customHeight="1">
      <c r="A868" s="105" t="s">
        <v>689</v>
      </c>
      <c r="B868" s="120" t="s">
        <v>76</v>
      </c>
      <c r="D868" s="106" t="s">
        <v>77</v>
      </c>
      <c r="E868" s="108">
        <v>10000</v>
      </c>
      <c r="F868" s="126">
        <v>10000</v>
      </c>
    </row>
    <row r="869" spans="1:6" ht="12.75" customHeight="1">
      <c r="A869" s="105" t="s">
        <v>690</v>
      </c>
      <c r="B869" s="120" t="s">
        <v>34</v>
      </c>
      <c r="D869" s="106" t="s">
        <v>35</v>
      </c>
      <c r="E869" s="108">
        <v>2500</v>
      </c>
      <c r="F869" s="126">
        <v>2500</v>
      </c>
    </row>
    <row r="870" spans="1:6" ht="12.75">
      <c r="A870" s="105" t="s">
        <v>691</v>
      </c>
      <c r="B870" s="120" t="s">
        <v>692</v>
      </c>
      <c r="D870" s="106" t="s">
        <v>693</v>
      </c>
      <c r="E870" s="108">
        <v>7337250</v>
      </c>
      <c r="F870" s="126">
        <v>7587250</v>
      </c>
    </row>
    <row r="871" spans="1:6" ht="12.75" customHeight="1">
      <c r="A871" s="105" t="s">
        <v>694</v>
      </c>
      <c r="B871" s="120" t="s">
        <v>695</v>
      </c>
      <c r="D871" s="106" t="s">
        <v>696</v>
      </c>
      <c r="E871" s="108">
        <v>400000</v>
      </c>
      <c r="F871" s="126">
        <v>400000</v>
      </c>
    </row>
    <row r="872" spans="1:6" ht="12.75" customHeight="1">
      <c r="A872" s="105" t="s">
        <v>697</v>
      </c>
      <c r="B872" s="120" t="s">
        <v>618</v>
      </c>
      <c r="D872" s="106" t="s">
        <v>619</v>
      </c>
      <c r="E872" s="108">
        <v>250000</v>
      </c>
      <c r="F872" s="126">
        <v>250000</v>
      </c>
    </row>
    <row r="873" spans="1:6" ht="12.75" customHeight="1">
      <c r="A873" s="105" t="s">
        <v>698</v>
      </c>
      <c r="B873" s="120" t="s">
        <v>594</v>
      </c>
      <c r="D873" s="106" t="s">
        <v>699</v>
      </c>
      <c r="E873" s="108">
        <v>100000</v>
      </c>
      <c r="F873" s="126">
        <v>100000</v>
      </c>
    </row>
    <row r="874" spans="1:6" ht="12.75" customHeight="1">
      <c r="A874" s="105" t="s">
        <v>700</v>
      </c>
      <c r="B874" s="120" t="s">
        <v>701</v>
      </c>
      <c r="D874" s="106" t="s">
        <v>702</v>
      </c>
      <c r="E874" s="108">
        <v>700000</v>
      </c>
      <c r="F874" s="126">
        <v>700000</v>
      </c>
    </row>
    <row r="875" spans="1:6" ht="12.75" customHeight="1">
      <c r="A875" s="105" t="s">
        <v>703</v>
      </c>
      <c r="B875" s="120" t="s">
        <v>546</v>
      </c>
      <c r="D875" s="106" t="s">
        <v>44</v>
      </c>
      <c r="E875" s="109">
        <v>5000</v>
      </c>
      <c r="F875" s="129">
        <v>5000</v>
      </c>
    </row>
    <row r="876" ht="9" customHeight="1">
      <c r="E876" s="117"/>
    </row>
    <row r="877" spans="5:6" ht="12.75" customHeight="1">
      <c r="E877" s="115">
        <f>SUM(E865:E875)</f>
        <v>9049487</v>
      </c>
      <c r="F877" s="130">
        <f>SUM(F865:F875)</f>
        <v>9296403</v>
      </c>
    </row>
    <row r="878" ht="12.75" customHeight="1">
      <c r="E878" s="108"/>
    </row>
    <row r="879" spans="1:5" ht="12.75" customHeight="1">
      <c r="A879" s="85" t="s">
        <v>704</v>
      </c>
      <c r="E879" s="108"/>
    </row>
    <row r="880" spans="1:6" ht="12.75" customHeight="1">
      <c r="A880" s="105" t="s">
        <v>705</v>
      </c>
      <c r="B880" s="10" t="s">
        <v>706</v>
      </c>
      <c r="D880" s="106" t="s">
        <v>26</v>
      </c>
      <c r="E880" s="108">
        <v>132735</v>
      </c>
      <c r="F880" s="126">
        <v>224735</v>
      </c>
    </row>
    <row r="881" spans="1:6" ht="12.75" customHeight="1">
      <c r="A881" s="105" t="s">
        <v>687</v>
      </c>
      <c r="B881" s="10" t="s">
        <v>484</v>
      </c>
      <c r="D881" s="106" t="s">
        <v>29</v>
      </c>
      <c r="E881" s="108">
        <v>74878</v>
      </c>
      <c r="F881" s="126">
        <v>74878</v>
      </c>
    </row>
    <row r="882" spans="1:6" ht="12.75" customHeight="1">
      <c r="A882" s="105" t="s">
        <v>955</v>
      </c>
      <c r="B882" s="10" t="s">
        <v>368</v>
      </c>
      <c r="D882" s="106">
        <v>50136</v>
      </c>
      <c r="E882" s="108">
        <v>15000</v>
      </c>
      <c r="F882" s="126">
        <v>15000</v>
      </c>
    </row>
    <row r="883" spans="1:6" ht="12.75" customHeight="1">
      <c r="A883" s="105" t="s">
        <v>707</v>
      </c>
      <c r="B883" s="105" t="s">
        <v>708</v>
      </c>
      <c r="D883" s="106" t="s">
        <v>505</v>
      </c>
      <c r="E883" s="108">
        <v>34000</v>
      </c>
      <c r="F883" s="126">
        <v>34000</v>
      </c>
    </row>
    <row r="884" spans="1:6" ht="12.75" customHeight="1">
      <c r="A884" s="105" t="s">
        <v>709</v>
      </c>
      <c r="B884" s="120" t="s">
        <v>34</v>
      </c>
      <c r="D884" s="106" t="s">
        <v>35</v>
      </c>
      <c r="E884" s="108">
        <v>6000</v>
      </c>
      <c r="F884" s="126">
        <v>6000</v>
      </c>
    </row>
    <row r="885" spans="1:6" ht="12.75" customHeight="1">
      <c r="A885" s="105" t="s">
        <v>710</v>
      </c>
      <c r="B885" s="120" t="s">
        <v>93</v>
      </c>
      <c r="D885" s="106" t="s">
        <v>44</v>
      </c>
      <c r="E885" s="109">
        <v>286000</v>
      </c>
      <c r="F885" s="129">
        <v>286000</v>
      </c>
    </row>
    <row r="886" spans="1:5" ht="12.75" customHeight="1">
      <c r="A886" s="120"/>
      <c r="B886" s="105"/>
      <c r="D886" s="121"/>
      <c r="E886" s="117"/>
    </row>
    <row r="887" spans="5:6" ht="12.75" customHeight="1">
      <c r="E887" s="115">
        <f>SUM(E880:E886)</f>
        <v>548613</v>
      </c>
      <c r="F887" s="130">
        <f>SUM(F880:F886)</f>
        <v>640613</v>
      </c>
    </row>
    <row r="888" spans="5:6" ht="12.75" customHeight="1">
      <c r="E888" s="115"/>
      <c r="F888" s="130"/>
    </row>
    <row r="889" spans="1:5" ht="12.75" customHeight="1">
      <c r="A889" s="83" t="s">
        <v>711</v>
      </c>
      <c r="E889" s="108"/>
    </row>
    <row r="890" spans="1:6" ht="12.75" customHeight="1">
      <c r="A890" s="105" t="s">
        <v>712</v>
      </c>
      <c r="B890" s="120" t="s">
        <v>28</v>
      </c>
      <c r="D890" s="106" t="s">
        <v>29</v>
      </c>
      <c r="E890" s="108">
        <v>465675</v>
      </c>
      <c r="F890" s="126">
        <v>427239</v>
      </c>
    </row>
    <row r="891" spans="1:6" ht="12.75" customHeight="1">
      <c r="A891" s="105" t="s">
        <v>713</v>
      </c>
      <c r="B891" s="120" t="s">
        <v>714</v>
      </c>
      <c r="D891" s="106" t="s">
        <v>68</v>
      </c>
      <c r="E891" s="108">
        <v>15000</v>
      </c>
      <c r="F891" s="126">
        <v>15000</v>
      </c>
    </row>
    <row r="892" spans="1:6" ht="12.75" customHeight="1">
      <c r="A892" s="105" t="s">
        <v>715</v>
      </c>
      <c r="B892" s="120" t="s">
        <v>76</v>
      </c>
      <c r="D892" s="106" t="s">
        <v>77</v>
      </c>
      <c r="E892" s="108">
        <v>52000</v>
      </c>
      <c r="F892" s="126">
        <v>50000</v>
      </c>
    </row>
    <row r="893" spans="1:6" ht="12.75" customHeight="1">
      <c r="A893" s="105" t="s">
        <v>716</v>
      </c>
      <c r="B893" s="120" t="s">
        <v>34</v>
      </c>
      <c r="D893" s="106" t="s">
        <v>35</v>
      </c>
      <c r="E893" s="108">
        <v>5000</v>
      </c>
      <c r="F893" s="126">
        <v>5000</v>
      </c>
    </row>
    <row r="894" spans="1:6" ht="12.75" customHeight="1">
      <c r="A894" s="105" t="s">
        <v>717</v>
      </c>
      <c r="B894" s="120" t="s">
        <v>417</v>
      </c>
      <c r="D894" s="106" t="s">
        <v>87</v>
      </c>
      <c r="E894" s="108">
        <v>82000</v>
      </c>
      <c r="F894" s="126">
        <v>74000</v>
      </c>
    </row>
    <row r="895" spans="1:6" ht="12.75" customHeight="1">
      <c r="A895" s="105" t="s">
        <v>718</v>
      </c>
      <c r="B895" s="120" t="s">
        <v>93</v>
      </c>
      <c r="D895" s="106" t="s">
        <v>44</v>
      </c>
      <c r="E895" s="109">
        <v>779650</v>
      </c>
      <c r="F895" s="129">
        <v>779650</v>
      </c>
    </row>
    <row r="896" ht="5.25" customHeight="1">
      <c r="E896" s="117"/>
    </row>
    <row r="897" spans="5:6" ht="12.75" customHeight="1">
      <c r="E897" s="115">
        <f>SUM(E890:E895)</f>
        <v>1399325</v>
      </c>
      <c r="F897" s="130">
        <f>SUM(F890:F895)</f>
        <v>1350889</v>
      </c>
    </row>
    <row r="898" spans="1:5" ht="12.75" customHeight="1">
      <c r="A898" s="83" t="s">
        <v>719</v>
      </c>
      <c r="E898" s="108"/>
    </row>
    <row r="899" spans="1:6" ht="12.75" customHeight="1">
      <c r="A899" s="105" t="s">
        <v>720</v>
      </c>
      <c r="B899" s="105" t="s">
        <v>31</v>
      </c>
      <c r="D899" s="106" t="s">
        <v>32</v>
      </c>
      <c r="E899" s="108">
        <v>41905</v>
      </c>
      <c r="F899" s="126">
        <v>41905</v>
      </c>
    </row>
    <row r="900" spans="1:6" ht="12.75" customHeight="1">
      <c r="A900" s="105" t="s">
        <v>721</v>
      </c>
      <c r="B900" s="120" t="s">
        <v>722</v>
      </c>
      <c r="D900" s="106" t="s">
        <v>723</v>
      </c>
      <c r="E900" s="108">
        <v>2382856</v>
      </c>
      <c r="F900" s="126">
        <v>2503058</v>
      </c>
    </row>
    <row r="901" spans="1:6" ht="12.75" customHeight="1">
      <c r="A901" s="105" t="s">
        <v>724</v>
      </c>
      <c r="B901" s="120" t="s">
        <v>725</v>
      </c>
      <c r="D901" s="106" t="s">
        <v>726</v>
      </c>
      <c r="E901" s="108">
        <v>300000</v>
      </c>
      <c r="F901" s="126">
        <v>300000</v>
      </c>
    </row>
    <row r="902" spans="1:6" ht="12.75" customHeight="1">
      <c r="A902" s="105" t="s">
        <v>727</v>
      </c>
      <c r="B902" s="120" t="s">
        <v>728</v>
      </c>
      <c r="D902" s="106" t="s">
        <v>729</v>
      </c>
      <c r="E902" s="108">
        <v>160000</v>
      </c>
      <c r="F902" s="126">
        <v>160000</v>
      </c>
    </row>
    <row r="903" spans="1:6" ht="12.75" customHeight="1">
      <c r="A903" s="105" t="s">
        <v>730</v>
      </c>
      <c r="B903" s="120" t="s">
        <v>76</v>
      </c>
      <c r="D903" s="106" t="s">
        <v>77</v>
      </c>
      <c r="E903" s="108">
        <v>25000</v>
      </c>
      <c r="F903" s="126">
        <v>25000</v>
      </c>
    </row>
    <row r="904" spans="1:6" ht="12.75" customHeight="1">
      <c r="A904" s="105" t="s">
        <v>731</v>
      </c>
      <c r="B904" s="120" t="s">
        <v>34</v>
      </c>
      <c r="D904" s="106" t="s">
        <v>35</v>
      </c>
      <c r="E904" s="108">
        <v>1500</v>
      </c>
      <c r="F904" s="126">
        <v>1500</v>
      </c>
    </row>
    <row r="905" spans="1:6" ht="12.75" customHeight="1">
      <c r="A905" s="105" t="s">
        <v>732</v>
      </c>
      <c r="B905" s="120" t="s">
        <v>509</v>
      </c>
      <c r="D905" s="106" t="s">
        <v>510</v>
      </c>
      <c r="E905" s="108">
        <v>15000</v>
      </c>
      <c r="F905" s="126">
        <v>18000</v>
      </c>
    </row>
    <row r="906" spans="1:6" ht="12.75" customHeight="1">
      <c r="A906" s="105" t="s">
        <v>733</v>
      </c>
      <c r="B906" s="120" t="s">
        <v>417</v>
      </c>
      <c r="D906" s="106" t="s">
        <v>87</v>
      </c>
      <c r="E906" s="108">
        <v>5000</v>
      </c>
      <c r="F906" s="126">
        <v>5000</v>
      </c>
    </row>
    <row r="907" spans="1:6" ht="12.75" customHeight="1">
      <c r="A907" s="105" t="s">
        <v>734</v>
      </c>
      <c r="B907" s="120" t="s">
        <v>134</v>
      </c>
      <c r="D907" s="106" t="s">
        <v>44</v>
      </c>
      <c r="E907" s="109">
        <v>70000</v>
      </c>
      <c r="F907" s="129">
        <v>68000</v>
      </c>
    </row>
    <row r="908" ht="6" customHeight="1">
      <c r="E908" s="117"/>
    </row>
    <row r="909" spans="5:6" ht="12.75" customHeight="1">
      <c r="E909" s="115">
        <f>SUM(E899:E908)</f>
        <v>3001261</v>
      </c>
      <c r="F909" s="130">
        <f>SUM(F899:F908)</f>
        <v>3122463</v>
      </c>
    </row>
    <row r="910" spans="1:5" ht="12.75" customHeight="1">
      <c r="A910" s="83" t="s">
        <v>735</v>
      </c>
      <c r="E910" s="108"/>
    </row>
    <row r="911" spans="1:6" ht="12.75" customHeight="1">
      <c r="A911" s="105" t="s">
        <v>736</v>
      </c>
      <c r="B911" s="120" t="s">
        <v>28</v>
      </c>
      <c r="D911" s="106" t="s">
        <v>29</v>
      </c>
      <c r="E911" s="108">
        <v>354574</v>
      </c>
      <c r="F911" s="126">
        <v>190947</v>
      </c>
    </row>
    <row r="912" spans="1:6" ht="12.75" customHeight="1">
      <c r="A912" s="105" t="s">
        <v>737</v>
      </c>
      <c r="B912" s="120" t="s">
        <v>533</v>
      </c>
      <c r="D912" s="106" t="s">
        <v>534</v>
      </c>
      <c r="E912" s="108">
        <v>7144247</v>
      </c>
      <c r="F912" s="126">
        <v>4652284</v>
      </c>
    </row>
    <row r="913" spans="1:6" ht="12.75" customHeight="1">
      <c r="A913" s="105" t="s">
        <v>738</v>
      </c>
      <c r="B913" s="120" t="s">
        <v>739</v>
      </c>
      <c r="D913" s="106" t="s">
        <v>740</v>
      </c>
      <c r="E913" s="108">
        <v>791147</v>
      </c>
      <c r="F913" s="126">
        <v>827105</v>
      </c>
    </row>
    <row r="914" spans="1:6" ht="12.75" customHeight="1">
      <c r="A914" s="105" t="s">
        <v>741</v>
      </c>
      <c r="B914" s="120" t="s">
        <v>742</v>
      </c>
      <c r="D914" s="106" t="s">
        <v>743</v>
      </c>
      <c r="E914" s="108">
        <v>256256</v>
      </c>
      <c r="F914" s="126">
        <v>256256</v>
      </c>
    </row>
    <row r="915" spans="1:6" ht="12.75" customHeight="1">
      <c r="A915" s="105" t="s">
        <v>744</v>
      </c>
      <c r="B915" s="120" t="s">
        <v>31</v>
      </c>
      <c r="D915" s="106" t="s">
        <v>32</v>
      </c>
      <c r="E915" s="108">
        <v>83512</v>
      </c>
      <c r="F915" s="126">
        <v>83512</v>
      </c>
    </row>
    <row r="916" spans="1:6" ht="12.75" customHeight="1">
      <c r="A916" s="105" t="s">
        <v>745</v>
      </c>
      <c r="B916" s="120" t="s">
        <v>746</v>
      </c>
      <c r="D916" s="106" t="s">
        <v>747</v>
      </c>
      <c r="E916" s="108">
        <v>132242</v>
      </c>
      <c r="F916" s="126">
        <v>131395</v>
      </c>
    </row>
    <row r="917" spans="1:6" ht="12.75" customHeight="1">
      <c r="A917" s="105" t="s">
        <v>748</v>
      </c>
      <c r="B917" s="105" t="s">
        <v>749</v>
      </c>
      <c r="D917" s="106" t="s">
        <v>726</v>
      </c>
      <c r="E917" s="108">
        <v>100000</v>
      </c>
      <c r="F917" s="126">
        <v>100000</v>
      </c>
    </row>
    <row r="918" spans="1:6" ht="12.75" customHeight="1">
      <c r="A918" s="105" t="s">
        <v>750</v>
      </c>
      <c r="B918" s="120" t="s">
        <v>751</v>
      </c>
      <c r="D918" s="106" t="s">
        <v>752</v>
      </c>
      <c r="E918" s="108">
        <v>165000</v>
      </c>
      <c r="F918" s="126">
        <v>165000</v>
      </c>
    </row>
    <row r="919" spans="1:6" ht="12.75" customHeight="1">
      <c r="A919" s="105" t="s">
        <v>753</v>
      </c>
      <c r="B919" s="120" t="s">
        <v>538</v>
      </c>
      <c r="D919" s="106" t="s">
        <v>539</v>
      </c>
      <c r="E919" s="108">
        <v>1400000</v>
      </c>
      <c r="F919" s="126">
        <v>1400000</v>
      </c>
    </row>
    <row r="920" spans="1:6" ht="12.75" customHeight="1">
      <c r="A920" s="105" t="s">
        <v>754</v>
      </c>
      <c r="B920" s="120" t="s">
        <v>755</v>
      </c>
      <c r="D920" s="106" t="s">
        <v>756</v>
      </c>
      <c r="E920" s="108">
        <v>2140500</v>
      </c>
      <c r="F920" s="126">
        <v>2444000</v>
      </c>
    </row>
    <row r="921" spans="1:6" ht="12.75" customHeight="1">
      <c r="A921" s="105" t="s">
        <v>757</v>
      </c>
      <c r="B921" s="120" t="s">
        <v>758</v>
      </c>
      <c r="D921" s="106" t="s">
        <v>759</v>
      </c>
      <c r="E921" s="108">
        <v>8343300</v>
      </c>
      <c r="F921" s="126">
        <v>8025000</v>
      </c>
    </row>
    <row r="922" spans="1:6" ht="12.75" customHeight="1">
      <c r="A922" s="105" t="s">
        <v>760</v>
      </c>
      <c r="B922" s="120" t="s">
        <v>761</v>
      </c>
      <c r="D922" s="106" t="s">
        <v>762</v>
      </c>
      <c r="E922" s="108">
        <v>100000</v>
      </c>
      <c r="F922" s="108">
        <v>100000</v>
      </c>
    </row>
    <row r="923" spans="1:6" ht="12.75" customHeight="1">
      <c r="A923" s="105" t="s">
        <v>763</v>
      </c>
      <c r="B923" s="120" t="s">
        <v>764</v>
      </c>
      <c r="D923" s="106" t="s">
        <v>765</v>
      </c>
      <c r="E923" s="108">
        <v>190000</v>
      </c>
      <c r="F923" s="108">
        <v>190000</v>
      </c>
    </row>
    <row r="924" spans="1:6" ht="12.75" customHeight="1">
      <c r="A924" s="105" t="s">
        <v>766</v>
      </c>
      <c r="B924" s="120" t="s">
        <v>767</v>
      </c>
      <c r="D924" s="106" t="s">
        <v>768</v>
      </c>
      <c r="E924" s="108">
        <v>325000</v>
      </c>
      <c r="F924" s="140">
        <v>450000</v>
      </c>
    </row>
    <row r="925" spans="1:6" ht="12.75" customHeight="1">
      <c r="A925" s="105" t="s">
        <v>769</v>
      </c>
      <c r="B925" s="120" t="s">
        <v>770</v>
      </c>
      <c r="D925" s="106" t="s">
        <v>771</v>
      </c>
      <c r="E925" s="108">
        <v>175000</v>
      </c>
      <c r="F925" s="108">
        <v>175000</v>
      </c>
    </row>
    <row r="926" spans="1:6" ht="12.75" customHeight="1">
      <c r="A926" s="105" t="s">
        <v>772</v>
      </c>
      <c r="B926" s="120" t="s">
        <v>773</v>
      </c>
      <c r="D926" s="106" t="s">
        <v>774</v>
      </c>
      <c r="E926" s="108">
        <v>165000</v>
      </c>
      <c r="F926" s="108">
        <v>165000</v>
      </c>
    </row>
    <row r="927" spans="1:6" ht="12.75" customHeight="1">
      <c r="A927" s="105" t="s">
        <v>775</v>
      </c>
      <c r="B927" s="120" t="s">
        <v>76</v>
      </c>
      <c r="D927" s="106" t="s">
        <v>77</v>
      </c>
      <c r="E927" s="108">
        <v>10000</v>
      </c>
      <c r="F927" s="126">
        <v>10000</v>
      </c>
    </row>
    <row r="928" spans="1:6" ht="12.75" customHeight="1">
      <c r="A928" s="105" t="s">
        <v>776</v>
      </c>
      <c r="B928" s="120" t="s">
        <v>777</v>
      </c>
      <c r="D928" s="106" t="s">
        <v>35</v>
      </c>
      <c r="E928" s="108">
        <v>5400</v>
      </c>
      <c r="F928" s="126">
        <v>5400</v>
      </c>
    </row>
    <row r="929" spans="1:6" ht="12.75" customHeight="1">
      <c r="A929" s="105" t="s">
        <v>778</v>
      </c>
      <c r="B929" s="120" t="s">
        <v>779</v>
      </c>
      <c r="D929" s="106" t="s">
        <v>780</v>
      </c>
      <c r="E929" s="108">
        <v>115000</v>
      </c>
      <c r="F929" s="126">
        <v>115000</v>
      </c>
    </row>
    <row r="930" spans="1:6" ht="12.75" customHeight="1">
      <c r="A930" s="105" t="s">
        <v>781</v>
      </c>
      <c r="B930" s="120" t="s">
        <v>782</v>
      </c>
      <c r="D930" s="106" t="s">
        <v>783</v>
      </c>
      <c r="E930" s="108">
        <v>200000</v>
      </c>
      <c r="F930" s="126">
        <v>200000</v>
      </c>
    </row>
    <row r="931" spans="1:6" ht="12.75" customHeight="1">
      <c r="A931" s="105" t="s">
        <v>784</v>
      </c>
      <c r="B931" s="120" t="s">
        <v>785</v>
      </c>
      <c r="D931" s="106" t="s">
        <v>786</v>
      </c>
      <c r="E931" s="108">
        <v>451000</v>
      </c>
      <c r="F931" s="126">
        <v>451000</v>
      </c>
    </row>
    <row r="932" spans="1:6" ht="12.75" customHeight="1">
      <c r="A932" s="105" t="s">
        <v>787</v>
      </c>
      <c r="B932" s="120" t="s">
        <v>788</v>
      </c>
      <c r="D932" s="106" t="s">
        <v>789</v>
      </c>
      <c r="E932" s="108">
        <v>35000</v>
      </c>
      <c r="F932" s="126">
        <v>35000</v>
      </c>
    </row>
    <row r="933" spans="1:6" ht="12.75" customHeight="1">
      <c r="A933" s="105" t="s">
        <v>790</v>
      </c>
      <c r="B933" s="120" t="s">
        <v>417</v>
      </c>
      <c r="D933" s="106" t="s">
        <v>87</v>
      </c>
      <c r="E933" s="108">
        <v>25000</v>
      </c>
      <c r="F933" s="126">
        <v>25000</v>
      </c>
    </row>
    <row r="934" spans="1:6" ht="12.75" customHeight="1">
      <c r="A934" s="105" t="s">
        <v>791</v>
      </c>
      <c r="B934" s="120" t="s">
        <v>543</v>
      </c>
      <c r="D934" s="106" t="s">
        <v>544</v>
      </c>
      <c r="E934" s="108">
        <v>1033000</v>
      </c>
      <c r="F934" s="126">
        <v>1033000</v>
      </c>
    </row>
    <row r="935" spans="1:6" ht="12.75" customHeight="1">
      <c r="A935" s="105" t="s">
        <v>792</v>
      </c>
      <c r="B935" s="120" t="s">
        <v>793</v>
      </c>
      <c r="D935" s="106" t="s">
        <v>794</v>
      </c>
      <c r="E935" s="108">
        <v>8000</v>
      </c>
      <c r="F935" s="126">
        <v>8000</v>
      </c>
    </row>
    <row r="936" spans="1:6" ht="12.75" customHeight="1">
      <c r="A936" s="105" t="s">
        <v>795</v>
      </c>
      <c r="B936" s="120" t="s">
        <v>796</v>
      </c>
      <c r="D936" s="106" t="s">
        <v>797</v>
      </c>
      <c r="E936" s="108">
        <v>546800</v>
      </c>
      <c r="F936" s="126">
        <v>546800</v>
      </c>
    </row>
    <row r="937" spans="1:6" ht="12.75" customHeight="1">
      <c r="A937" s="105" t="s">
        <v>798</v>
      </c>
      <c r="B937" s="120" t="s">
        <v>799</v>
      </c>
      <c r="D937" s="106" t="s">
        <v>800</v>
      </c>
      <c r="E937" s="108">
        <v>80000</v>
      </c>
      <c r="F937" s="126">
        <v>80000</v>
      </c>
    </row>
    <row r="938" spans="1:6" ht="12.75" customHeight="1">
      <c r="A938" s="105" t="s">
        <v>801</v>
      </c>
      <c r="B938" s="105" t="s">
        <v>802</v>
      </c>
      <c r="D938" s="106" t="s">
        <v>44</v>
      </c>
      <c r="E938" s="109">
        <v>2711678</v>
      </c>
      <c r="F938" s="135">
        <v>2844506</v>
      </c>
    </row>
    <row r="939" ht="8.25" customHeight="1">
      <c r="E939" s="117"/>
    </row>
    <row r="940" spans="5:6" ht="12.75" customHeight="1">
      <c r="E940" s="115">
        <f>SUM(E911:E938)</f>
        <v>27086656</v>
      </c>
      <c r="F940" s="130">
        <f>SUM(F911:F938)</f>
        <v>24709205</v>
      </c>
    </row>
    <row r="941" ht="12.75" customHeight="1">
      <c r="E941" s="108"/>
    </row>
    <row r="942" spans="1:5" ht="12.75" customHeight="1">
      <c r="A942" s="83" t="s">
        <v>803</v>
      </c>
      <c r="E942" s="108"/>
    </row>
    <row r="943" spans="1:6" ht="12.75" customHeight="1">
      <c r="A943" s="105" t="s">
        <v>804</v>
      </c>
      <c r="B943" s="120" t="s">
        <v>805</v>
      </c>
      <c r="D943" s="106" t="s">
        <v>806</v>
      </c>
      <c r="E943" s="108">
        <v>135148</v>
      </c>
      <c r="F943" s="126">
        <v>89124</v>
      </c>
    </row>
    <row r="944" spans="1:6" ht="12.75" customHeight="1">
      <c r="A944" s="105" t="s">
        <v>807</v>
      </c>
      <c r="B944" s="120" t="s">
        <v>746</v>
      </c>
      <c r="D944" s="106" t="s">
        <v>747</v>
      </c>
      <c r="E944" s="108">
        <v>44562</v>
      </c>
      <c r="F944" s="126">
        <v>44562</v>
      </c>
    </row>
    <row r="945" spans="1:6" ht="12.75" customHeight="1">
      <c r="A945" s="105" t="s">
        <v>808</v>
      </c>
      <c r="B945" s="120" t="s">
        <v>34</v>
      </c>
      <c r="D945" s="106" t="s">
        <v>35</v>
      </c>
      <c r="E945" s="108">
        <v>3000</v>
      </c>
      <c r="F945" s="126">
        <v>3000</v>
      </c>
    </row>
    <row r="946" spans="1:6" ht="12.75" customHeight="1">
      <c r="A946" s="105" t="s">
        <v>809</v>
      </c>
      <c r="B946" s="120" t="s">
        <v>417</v>
      </c>
      <c r="D946" s="106" t="s">
        <v>87</v>
      </c>
      <c r="E946" s="108">
        <v>2000</v>
      </c>
      <c r="F946" s="126">
        <v>2000</v>
      </c>
    </row>
    <row r="947" spans="1:6" ht="12.75" customHeight="1">
      <c r="A947" s="105" t="s">
        <v>810</v>
      </c>
      <c r="B947" s="120" t="s">
        <v>811</v>
      </c>
      <c r="D947" s="106" t="s">
        <v>350</v>
      </c>
      <c r="E947" s="108">
        <v>354766</v>
      </c>
      <c r="F947" s="132">
        <v>354766</v>
      </c>
    </row>
    <row r="948" spans="1:6" ht="12.75" customHeight="1">
      <c r="A948" s="105" t="s">
        <v>812</v>
      </c>
      <c r="B948" s="105" t="s">
        <v>813</v>
      </c>
      <c r="D948" s="106" t="s">
        <v>794</v>
      </c>
      <c r="E948" s="108">
        <v>7200</v>
      </c>
      <c r="F948" s="126">
        <v>7200</v>
      </c>
    </row>
    <row r="949" spans="1:6" ht="12.75" customHeight="1">
      <c r="A949" s="105" t="s">
        <v>814</v>
      </c>
      <c r="B949" s="120" t="s">
        <v>93</v>
      </c>
      <c r="D949" s="106" t="s">
        <v>44</v>
      </c>
      <c r="E949" s="109">
        <v>500</v>
      </c>
      <c r="F949" s="129">
        <v>500</v>
      </c>
    </row>
    <row r="950" ht="12.75" customHeight="1">
      <c r="E950" s="117"/>
    </row>
    <row r="951" spans="5:6" ht="12.75" customHeight="1">
      <c r="E951" s="115">
        <f>SUM(E943:E949)</f>
        <v>547176</v>
      </c>
      <c r="F951" s="130">
        <f>SUM(F943:F949)</f>
        <v>501152</v>
      </c>
    </row>
    <row r="952" ht="12.75" customHeight="1">
      <c r="E952" s="108"/>
    </row>
    <row r="953" spans="1:5" ht="12.75" customHeight="1">
      <c r="A953" s="83" t="s">
        <v>815</v>
      </c>
      <c r="E953" s="108"/>
    </row>
    <row r="954" spans="1:6" ht="12.75" customHeight="1">
      <c r="A954" s="105" t="s">
        <v>816</v>
      </c>
      <c r="B954" s="120" t="s">
        <v>817</v>
      </c>
      <c r="D954" s="106" t="s">
        <v>68</v>
      </c>
      <c r="E954" s="108">
        <v>334689</v>
      </c>
      <c r="F954" s="126">
        <v>181956</v>
      </c>
    </row>
    <row r="955" spans="1:6" ht="12.75" customHeight="1">
      <c r="A955" s="105" t="s">
        <v>818</v>
      </c>
      <c r="B955" s="120" t="s">
        <v>819</v>
      </c>
      <c r="D955" s="106" t="s">
        <v>820</v>
      </c>
      <c r="E955" s="108">
        <v>320000</v>
      </c>
      <c r="F955" s="126">
        <v>320000</v>
      </c>
    </row>
    <row r="956" spans="1:6" ht="12.75" customHeight="1">
      <c r="A956" s="105" t="s">
        <v>821</v>
      </c>
      <c r="B956" s="120" t="s">
        <v>822</v>
      </c>
      <c r="D956" s="106" t="s">
        <v>823</v>
      </c>
      <c r="E956" s="109">
        <v>1500000</v>
      </c>
      <c r="F956" s="129">
        <v>1500000</v>
      </c>
    </row>
    <row r="957" ht="12.75" customHeight="1">
      <c r="E957" s="117"/>
    </row>
    <row r="958" spans="5:6" ht="12.75" customHeight="1">
      <c r="E958" s="115">
        <f>SUM(E954:E956)</f>
        <v>2154689</v>
      </c>
      <c r="F958" s="130">
        <f>SUM(F954:F956)</f>
        <v>2001956</v>
      </c>
    </row>
    <row r="959" ht="12.75" customHeight="1">
      <c r="E959" s="108"/>
    </row>
    <row r="960" spans="1:5" ht="12.75" customHeight="1">
      <c r="A960" s="83" t="s">
        <v>824</v>
      </c>
      <c r="E960" s="108"/>
    </row>
    <row r="961" spans="1:6" ht="12.75" customHeight="1">
      <c r="A961" s="105" t="s">
        <v>825</v>
      </c>
      <c r="B961" s="10" t="s">
        <v>826</v>
      </c>
      <c r="D961" s="107" t="s">
        <v>827</v>
      </c>
      <c r="E961" s="108">
        <v>300000</v>
      </c>
      <c r="F961" s="126">
        <v>300000</v>
      </c>
    </row>
    <row r="962" spans="1:6" ht="12.75" customHeight="1">
      <c r="A962" s="105" t="s">
        <v>828</v>
      </c>
      <c r="B962" s="120" t="s">
        <v>829</v>
      </c>
      <c r="D962" s="106" t="s">
        <v>830</v>
      </c>
      <c r="E962" s="109">
        <v>500000</v>
      </c>
      <c r="F962" s="129">
        <v>750000</v>
      </c>
    </row>
    <row r="963" spans="1:5" ht="12.75" customHeight="1">
      <c r="A963" s="105"/>
      <c r="B963" s="120"/>
      <c r="D963" s="106"/>
      <c r="E963" s="116"/>
    </row>
    <row r="964" spans="1:6" ht="12.75" customHeight="1">
      <c r="A964" s="105"/>
      <c r="B964" s="120"/>
      <c r="D964" s="106"/>
      <c r="E964" s="115">
        <f>SUM(E961:E963)</f>
        <v>800000</v>
      </c>
      <c r="F964" s="130">
        <f>SUM(F961:F963)</f>
        <v>1050000</v>
      </c>
    </row>
    <row r="965" spans="1:5" ht="16.5" customHeight="1">
      <c r="A965" s="83" t="s">
        <v>1008</v>
      </c>
      <c r="B965" s="120"/>
      <c r="D965" s="106"/>
      <c r="E965" s="116"/>
    </row>
    <row r="966" spans="1:6" ht="12.75" customHeight="1">
      <c r="A966" s="105" t="s">
        <v>982</v>
      </c>
      <c r="B966" s="120" t="s">
        <v>361</v>
      </c>
      <c r="D966" s="106" t="s">
        <v>362</v>
      </c>
      <c r="E966" s="108">
        <v>0</v>
      </c>
      <c r="F966" s="126">
        <v>2380931</v>
      </c>
    </row>
    <row r="967" spans="1:6" ht="12.75" customHeight="1">
      <c r="A967" s="105" t="s">
        <v>983</v>
      </c>
      <c r="B967" s="10" t="s">
        <v>484</v>
      </c>
      <c r="D967" s="106">
        <v>50118</v>
      </c>
      <c r="E967" s="118">
        <v>0</v>
      </c>
      <c r="F967" s="126">
        <v>258147</v>
      </c>
    </row>
    <row r="968" spans="1:6" ht="12.75" customHeight="1">
      <c r="A968" s="105" t="s">
        <v>984</v>
      </c>
      <c r="B968" s="120" t="s">
        <v>331</v>
      </c>
      <c r="D968" s="106">
        <v>50120</v>
      </c>
      <c r="E968" s="118">
        <v>0</v>
      </c>
      <c r="F968" s="126">
        <v>453049</v>
      </c>
    </row>
    <row r="969" spans="1:6" ht="12.75" customHeight="1">
      <c r="A969" s="105" t="s">
        <v>985</v>
      </c>
      <c r="B969" s="120" t="s">
        <v>533</v>
      </c>
      <c r="D969" s="106">
        <v>50121</v>
      </c>
      <c r="E969" s="118">
        <v>0</v>
      </c>
      <c r="F969" s="126">
        <v>2972860</v>
      </c>
    </row>
    <row r="970" spans="1:6" ht="12.75" customHeight="1">
      <c r="A970" s="105" t="s">
        <v>986</v>
      </c>
      <c r="B970" s="120" t="s">
        <v>31</v>
      </c>
      <c r="D970" s="106">
        <v>50124</v>
      </c>
      <c r="E970" s="118">
        <v>0</v>
      </c>
      <c r="F970" s="126">
        <v>986589</v>
      </c>
    </row>
    <row r="971" spans="1:6" ht="12.75" customHeight="1">
      <c r="A971" s="105" t="s">
        <v>987</v>
      </c>
      <c r="B971" s="120" t="s">
        <v>722</v>
      </c>
      <c r="D971" s="106">
        <v>50127</v>
      </c>
      <c r="E971" s="118">
        <v>0</v>
      </c>
      <c r="F971" s="126">
        <v>129812</v>
      </c>
    </row>
    <row r="972" spans="1:6" ht="12.75" customHeight="1">
      <c r="A972" s="105" t="s">
        <v>988</v>
      </c>
      <c r="B972" s="120" t="s">
        <v>364</v>
      </c>
      <c r="D972" s="106">
        <v>50128</v>
      </c>
      <c r="E972" s="134">
        <v>0</v>
      </c>
      <c r="F972" s="129">
        <v>98411</v>
      </c>
    </row>
    <row r="973" spans="1:6" ht="12.75" customHeight="1">
      <c r="A973" s="105"/>
      <c r="B973" s="120"/>
      <c r="D973" s="106"/>
      <c r="E973" s="118">
        <f>SUM(E966:E972)</f>
        <v>0</v>
      </c>
      <c r="F973" s="118">
        <f>SUM(F966:F972)</f>
        <v>7279799</v>
      </c>
    </row>
    <row r="974" spans="1:5" ht="12.75" customHeight="1">
      <c r="A974" s="105"/>
      <c r="B974" s="120"/>
      <c r="D974" s="106"/>
      <c r="E974" s="116"/>
    </row>
    <row r="975" spans="1:5" ht="12.75" customHeight="1">
      <c r="A975" s="83" t="s">
        <v>1009</v>
      </c>
      <c r="B975" s="120"/>
      <c r="D975" s="106"/>
      <c r="E975" s="116"/>
    </row>
    <row r="976" spans="1:6" ht="12.75" customHeight="1">
      <c r="A976" s="105" t="s">
        <v>981</v>
      </c>
      <c r="B976" s="120" t="s">
        <v>361</v>
      </c>
      <c r="D976" s="106" t="s">
        <v>362</v>
      </c>
      <c r="E976" s="109">
        <v>0</v>
      </c>
      <c r="F976" s="129">
        <v>1364739</v>
      </c>
    </row>
    <row r="977" spans="1:6" ht="12.75" customHeight="1">
      <c r="A977" s="105"/>
      <c r="B977" s="120"/>
      <c r="D977" s="106"/>
      <c r="E977" s="108">
        <f>SUM(E976)</f>
        <v>0</v>
      </c>
      <c r="F977" s="126">
        <f>SUM(F976)</f>
        <v>1364739</v>
      </c>
    </row>
    <row r="978" spans="1:5" ht="12.75" customHeight="1">
      <c r="A978" s="83" t="s">
        <v>1010</v>
      </c>
      <c r="B978" s="120"/>
      <c r="D978" s="106"/>
      <c r="E978" s="116"/>
    </row>
    <row r="979" spans="1:6" ht="12.75" customHeight="1">
      <c r="A979" s="105" t="s">
        <v>977</v>
      </c>
      <c r="B979" s="120" t="s">
        <v>22</v>
      </c>
      <c r="D979" s="106" t="s">
        <v>23</v>
      </c>
      <c r="E979" s="108">
        <v>0</v>
      </c>
      <c r="F979" s="126">
        <v>140000</v>
      </c>
    </row>
    <row r="980" spans="1:6" ht="12.75" customHeight="1">
      <c r="A980" s="105" t="s">
        <v>978</v>
      </c>
      <c r="B980" s="120" t="s">
        <v>25</v>
      </c>
      <c r="D980" s="106" t="s">
        <v>26</v>
      </c>
      <c r="E980" s="108">
        <v>0</v>
      </c>
      <c r="F980" s="126">
        <v>137829</v>
      </c>
    </row>
    <row r="981" spans="1:6" ht="12.75" customHeight="1">
      <c r="A981" s="105" t="s">
        <v>979</v>
      </c>
      <c r="B981" s="120" t="s">
        <v>57</v>
      </c>
      <c r="D981" s="106">
        <v>50113</v>
      </c>
      <c r="E981" s="108">
        <v>0</v>
      </c>
      <c r="F981" s="126">
        <v>1785253</v>
      </c>
    </row>
    <row r="982" spans="1:6" ht="12.75" customHeight="1">
      <c r="A982" s="105" t="s">
        <v>980</v>
      </c>
      <c r="B982" s="120" t="s">
        <v>361</v>
      </c>
      <c r="D982" s="106" t="s">
        <v>362</v>
      </c>
      <c r="E982" s="109">
        <v>0</v>
      </c>
      <c r="F982" s="129">
        <v>11141374</v>
      </c>
    </row>
    <row r="983" spans="1:6" ht="12.75" customHeight="1">
      <c r="A983" s="105"/>
      <c r="B983" s="120"/>
      <c r="D983" s="106"/>
      <c r="E983" s="108">
        <f>SUM(E979:E982)</f>
        <v>0</v>
      </c>
      <c r="F983" s="108">
        <f>SUM(F979:F982)</f>
        <v>13204456</v>
      </c>
    </row>
    <row r="984" spans="2:5" ht="12.75" customHeight="1" thickBot="1">
      <c r="B984" s="102"/>
      <c r="D984" s="10"/>
      <c r="E984" s="108"/>
    </row>
    <row r="985" spans="1:6" s="10" customFormat="1" ht="21" customHeight="1" thickBot="1">
      <c r="A985" s="3" t="s">
        <v>831</v>
      </c>
      <c r="B985" s="4"/>
      <c r="C985" s="4"/>
      <c r="D985" s="4"/>
      <c r="E985" s="99">
        <f>(SUM(E3:E983))/2+E984</f>
        <v>173019297</v>
      </c>
      <c r="F985" s="136">
        <f>(SUM(F3:F983))/2+F984</f>
        <v>176019297</v>
      </c>
    </row>
    <row r="986" spans="1:5" ht="15" customHeight="1">
      <c r="A986" s="87"/>
      <c r="B986" s="88"/>
      <c r="C986" s="88"/>
      <c r="D986" s="123"/>
      <c r="E986" s="11"/>
    </row>
    <row r="987" spans="1:4" ht="12.75">
      <c r="A987" s="88"/>
      <c r="B987" s="88"/>
      <c r="C987" s="88"/>
      <c r="D987" s="88"/>
    </row>
    <row r="988" spans="1:4" ht="12.75">
      <c r="A988" s="88"/>
      <c r="B988" s="88"/>
      <c r="C988" s="88"/>
      <c r="D988" s="88"/>
    </row>
    <row r="989" spans="1:4" ht="12.75">
      <c r="A989" s="88"/>
      <c r="B989" s="88"/>
      <c r="C989" s="88"/>
      <c r="D989" s="88"/>
    </row>
    <row r="990" spans="1:4" ht="12.75">
      <c r="A990" s="88"/>
      <c r="B990" s="88"/>
      <c r="C990" s="88"/>
      <c r="D990" s="88"/>
    </row>
    <row r="991" spans="1:4" ht="12.75">
      <c r="A991" s="88"/>
      <c r="B991" s="88"/>
      <c r="C991" s="88"/>
      <c r="D991" s="88"/>
    </row>
    <row r="992" spans="1:4" ht="12.75">
      <c r="A992" s="88"/>
      <c r="B992" s="88"/>
      <c r="C992" s="88"/>
      <c r="D992" s="88"/>
    </row>
    <row r="993" spans="1:4" ht="12.75">
      <c r="A993" s="88"/>
      <c r="B993" s="88"/>
      <c r="C993" s="88"/>
      <c r="D993" s="88"/>
    </row>
    <row r="994" spans="1:4" ht="12.75">
      <c r="A994" s="88"/>
      <c r="B994" s="88"/>
      <c r="C994" s="88"/>
      <c r="D994" s="88"/>
    </row>
    <row r="995" spans="1:4" ht="12.75">
      <c r="A995" s="88"/>
      <c r="B995" s="88"/>
      <c r="C995" s="88"/>
      <c r="D995" s="88"/>
    </row>
    <row r="996" spans="1:4" ht="12.75">
      <c r="A996" s="88"/>
      <c r="B996" s="88"/>
      <c r="C996" s="88"/>
      <c r="D996" s="88"/>
    </row>
    <row r="997" spans="1:4" ht="12.75">
      <c r="A997" s="88"/>
      <c r="B997" s="88"/>
      <c r="C997" s="88"/>
      <c r="D997" s="88"/>
    </row>
    <row r="998" spans="1:4" ht="12.75">
      <c r="A998" s="88"/>
      <c r="B998" s="88"/>
      <c r="C998" s="88"/>
      <c r="D998" s="88"/>
    </row>
    <row r="999" spans="1:4" ht="12.75">
      <c r="A999" s="88"/>
      <c r="B999" s="88"/>
      <c r="C999" s="88"/>
      <c r="D999" s="88"/>
    </row>
    <row r="1000" spans="1:4" ht="12.75">
      <c r="A1000" s="88"/>
      <c r="B1000" s="88"/>
      <c r="C1000" s="88"/>
      <c r="D1000" s="88"/>
    </row>
    <row r="1001" spans="1:4" ht="12.75">
      <c r="A1001" s="88"/>
      <c r="B1001" s="88"/>
      <c r="C1001" s="88"/>
      <c r="D1001" s="88"/>
    </row>
    <row r="1002" spans="1:4" ht="12.75">
      <c r="A1002" s="88"/>
      <c r="B1002" s="88"/>
      <c r="C1002" s="88"/>
      <c r="D1002" s="88"/>
    </row>
    <row r="1003" spans="1:4" ht="12.75">
      <c r="A1003" s="88"/>
      <c r="B1003" s="88"/>
      <c r="C1003" s="88"/>
      <c r="D1003" s="88"/>
    </row>
    <row r="1004" spans="1:4" ht="12.75">
      <c r="A1004" s="88"/>
      <c r="B1004" s="88"/>
      <c r="C1004" s="88"/>
      <c r="D1004" s="88"/>
    </row>
    <row r="1005" spans="1:4" ht="12.75">
      <c r="A1005" s="88"/>
      <c r="B1005" s="88"/>
      <c r="C1005" s="88"/>
      <c r="D1005" s="88"/>
    </row>
    <row r="1006" spans="1:4" ht="12.75">
      <c r="A1006" s="88"/>
      <c r="B1006" s="88"/>
      <c r="C1006" s="88"/>
      <c r="D1006" s="88"/>
    </row>
    <row r="1007" spans="1:4" ht="12.75">
      <c r="A1007" s="88"/>
      <c r="B1007" s="88"/>
      <c r="C1007" s="88"/>
      <c r="D1007" s="88"/>
    </row>
    <row r="1008" spans="1:4" ht="12.75">
      <c r="A1008" s="88"/>
      <c r="B1008" s="88"/>
      <c r="C1008" s="88"/>
      <c r="D1008" s="88"/>
    </row>
    <row r="1009" spans="1:4" ht="12.75">
      <c r="A1009" s="88"/>
      <c r="B1009" s="88"/>
      <c r="C1009" s="88"/>
      <c r="D1009" s="88"/>
    </row>
    <row r="1010" spans="1:4" ht="12.75">
      <c r="A1010" s="88"/>
      <c r="B1010" s="88"/>
      <c r="C1010" s="88"/>
      <c r="D1010" s="88"/>
    </row>
    <row r="1011" spans="1:4" ht="12.75">
      <c r="A1011" s="88"/>
      <c r="B1011" s="88"/>
      <c r="C1011" s="88"/>
      <c r="D1011" s="88"/>
    </row>
    <row r="1012" spans="1:4" ht="12.75">
      <c r="A1012" s="88"/>
      <c r="B1012" s="88"/>
      <c r="C1012" s="88"/>
      <c r="D1012" s="88"/>
    </row>
    <row r="1013" spans="1:4" ht="12.75">
      <c r="A1013" s="88"/>
      <c r="B1013" s="88"/>
      <c r="C1013" s="88"/>
      <c r="D1013" s="88"/>
    </row>
    <row r="1014" spans="1:4" ht="12.75">
      <c r="A1014" s="88"/>
      <c r="B1014" s="88"/>
      <c r="C1014" s="88"/>
      <c r="D1014" s="88"/>
    </row>
    <row r="1015" spans="1:4" ht="12.75">
      <c r="A1015" s="88"/>
      <c r="B1015" s="88"/>
      <c r="C1015" s="88"/>
      <c r="D1015" s="88"/>
    </row>
    <row r="1016" spans="1:4" ht="12.75">
      <c r="A1016" s="88"/>
      <c r="B1016" s="88"/>
      <c r="C1016" s="88"/>
      <c r="D1016" s="88"/>
    </row>
    <row r="1017" spans="1:4" ht="12.75">
      <c r="A1017" s="88"/>
      <c r="B1017" s="88"/>
      <c r="C1017" s="88"/>
      <c r="D1017" s="88"/>
    </row>
    <row r="1018" spans="1:4" ht="12.75">
      <c r="A1018" s="88"/>
      <c r="B1018" s="88"/>
      <c r="C1018" s="88"/>
      <c r="D1018" s="88"/>
    </row>
    <row r="1019" spans="1:4" ht="12.75">
      <c r="A1019" s="88"/>
      <c r="B1019" s="88"/>
      <c r="C1019" s="88"/>
      <c r="D1019" s="88"/>
    </row>
    <row r="1020" spans="1:4" ht="12.75">
      <c r="A1020" s="88"/>
      <c r="B1020" s="88"/>
      <c r="C1020" s="88"/>
      <c r="D1020" s="88"/>
    </row>
    <row r="1021" spans="1:4" ht="12.75">
      <c r="A1021" s="88"/>
      <c r="B1021" s="88"/>
      <c r="C1021" s="88"/>
      <c r="D1021" s="88"/>
    </row>
    <row r="1022" spans="1:4" ht="12.75">
      <c r="A1022" s="88"/>
      <c r="B1022" s="88"/>
      <c r="C1022" s="88"/>
      <c r="D1022" s="88"/>
    </row>
    <row r="1023" spans="1:4" ht="12.75">
      <c r="A1023" s="88"/>
      <c r="B1023" s="88"/>
      <c r="C1023" s="88"/>
      <c r="D1023" s="88"/>
    </row>
    <row r="1024" spans="1:4" ht="12.75">
      <c r="A1024" s="88"/>
      <c r="B1024" s="88"/>
      <c r="C1024" s="88"/>
      <c r="D1024" s="88"/>
    </row>
    <row r="1025" spans="1:4" ht="12.75">
      <c r="A1025" s="88"/>
      <c r="B1025" s="88"/>
      <c r="C1025" s="88"/>
      <c r="D1025" s="88"/>
    </row>
    <row r="1026" spans="1:4" ht="12.75">
      <c r="A1026" s="88"/>
      <c r="B1026" s="88"/>
      <c r="C1026" s="88"/>
      <c r="D1026" s="88"/>
    </row>
    <row r="1027" spans="1:4" ht="12.75">
      <c r="A1027" s="88"/>
      <c r="B1027" s="88"/>
      <c r="C1027" s="88"/>
      <c r="D1027" s="88"/>
    </row>
    <row r="1028" spans="1:4" ht="12.75">
      <c r="A1028" s="88"/>
      <c r="B1028" s="88"/>
      <c r="C1028" s="88"/>
      <c r="D1028" s="88"/>
    </row>
    <row r="1029" spans="1:4" ht="12.75">
      <c r="A1029" s="88"/>
      <c r="B1029" s="88"/>
      <c r="C1029" s="88"/>
      <c r="D1029" s="88"/>
    </row>
    <row r="1030" spans="1:4" ht="12.75">
      <c r="A1030" s="88"/>
      <c r="B1030" s="88"/>
      <c r="C1030" s="88"/>
      <c r="D1030" s="88"/>
    </row>
    <row r="1031" spans="1:4" ht="12.75">
      <c r="A1031" s="88"/>
      <c r="B1031" s="88"/>
      <c r="C1031" s="88"/>
      <c r="D1031" s="88"/>
    </row>
    <row r="1032" spans="1:4" ht="12.75">
      <c r="A1032" s="88"/>
      <c r="B1032" s="88"/>
      <c r="C1032" s="88"/>
      <c r="D1032" s="88"/>
    </row>
    <row r="1033" spans="1:4" ht="12.75">
      <c r="A1033" s="88"/>
      <c r="B1033" s="88"/>
      <c r="C1033" s="88"/>
      <c r="D1033" s="123"/>
    </row>
    <row r="1034" spans="1:4" ht="12.75">
      <c r="A1034" s="88"/>
      <c r="B1034" s="88"/>
      <c r="C1034" s="88"/>
      <c r="D1034" s="123"/>
    </row>
    <row r="1035" spans="1:4" ht="12.75">
      <c r="A1035" s="88"/>
      <c r="B1035" s="88"/>
      <c r="C1035" s="88"/>
      <c r="D1035" s="123"/>
    </row>
    <row r="1036" spans="1:4" ht="12.75">
      <c r="A1036" s="88"/>
      <c r="B1036" s="88"/>
      <c r="C1036" s="88"/>
      <c r="D1036" s="123"/>
    </row>
    <row r="1037" spans="1:4" ht="12.75">
      <c r="A1037" s="88"/>
      <c r="B1037" s="88"/>
      <c r="C1037" s="88"/>
      <c r="D1037" s="123"/>
    </row>
    <row r="1038" spans="1:4" ht="12.75">
      <c r="A1038" s="88"/>
      <c r="B1038" s="88"/>
      <c r="C1038" s="88"/>
      <c r="D1038" s="123"/>
    </row>
    <row r="1039" spans="1:4" ht="12.75">
      <c r="A1039" s="88"/>
      <c r="B1039" s="88"/>
      <c r="C1039" s="88"/>
      <c r="D1039" s="123"/>
    </row>
    <row r="1040" spans="1:4" ht="12.75">
      <c r="A1040" s="88"/>
      <c r="B1040" s="88"/>
      <c r="C1040" s="88"/>
      <c r="D1040" s="123"/>
    </row>
    <row r="1041" spans="1:4" ht="12.75">
      <c r="A1041" s="88"/>
      <c r="B1041" s="88"/>
      <c r="C1041" s="88"/>
      <c r="D1041" s="123"/>
    </row>
    <row r="1042" spans="1:4" ht="12.75">
      <c r="A1042" s="88"/>
      <c r="B1042" s="88"/>
      <c r="C1042" s="88"/>
      <c r="D1042" s="123"/>
    </row>
    <row r="1043" spans="1:4" ht="12.75">
      <c r="A1043" s="88"/>
      <c r="B1043" s="88"/>
      <c r="C1043" s="88"/>
      <c r="D1043" s="123"/>
    </row>
    <row r="1044" spans="1:4" ht="12.75">
      <c r="A1044" s="88"/>
      <c r="B1044" s="88"/>
      <c r="C1044" s="88"/>
      <c r="D1044" s="123"/>
    </row>
    <row r="1045" spans="1:4" ht="12.75">
      <c r="A1045" s="88"/>
      <c r="B1045" s="88"/>
      <c r="C1045" s="88"/>
      <c r="D1045" s="123"/>
    </row>
    <row r="1046" spans="1:4" ht="12.75">
      <c r="A1046" s="88"/>
      <c r="B1046" s="88"/>
      <c r="C1046" s="88"/>
      <c r="D1046" s="123"/>
    </row>
    <row r="1047" spans="1:4" ht="12.75">
      <c r="A1047" s="88"/>
      <c r="B1047" s="88"/>
      <c r="C1047" s="88"/>
      <c r="D1047" s="123"/>
    </row>
    <row r="1048" spans="1:4" ht="12.75">
      <c r="A1048" s="88"/>
      <c r="B1048" s="88"/>
      <c r="C1048" s="88"/>
      <c r="D1048" s="123"/>
    </row>
    <row r="1049" spans="1:4" ht="12.75">
      <c r="A1049" s="88"/>
      <c r="B1049" s="88"/>
      <c r="C1049" s="88"/>
      <c r="D1049" s="123"/>
    </row>
    <row r="1050" spans="1:4" ht="12.75">
      <c r="A1050" s="88"/>
      <c r="B1050" s="88"/>
      <c r="C1050" s="88"/>
      <c r="D1050" s="123"/>
    </row>
    <row r="1051" spans="1:4" ht="12.75">
      <c r="A1051" s="88"/>
      <c r="B1051" s="88"/>
      <c r="C1051" s="88"/>
      <c r="D1051" s="123"/>
    </row>
    <row r="1052" spans="1:4" ht="12.75">
      <c r="A1052" s="88"/>
      <c r="B1052" s="88"/>
      <c r="C1052" s="88"/>
      <c r="D1052" s="123"/>
    </row>
    <row r="1053" spans="1:4" ht="12.75">
      <c r="A1053" s="88"/>
      <c r="B1053" s="88"/>
      <c r="C1053" s="88"/>
      <c r="D1053" s="123"/>
    </row>
    <row r="1054" spans="1:4" ht="12.75">
      <c r="A1054" s="88"/>
      <c r="B1054" s="88"/>
      <c r="C1054" s="88"/>
      <c r="D1054" s="123"/>
    </row>
    <row r="1055" spans="1:4" ht="12.75">
      <c r="A1055" s="88"/>
      <c r="B1055" s="88"/>
      <c r="C1055" s="88"/>
      <c r="D1055" s="123"/>
    </row>
    <row r="1056" spans="1:4" ht="12.75">
      <c r="A1056" s="88"/>
      <c r="B1056" s="88"/>
      <c r="C1056" s="88"/>
      <c r="D1056" s="123"/>
    </row>
    <row r="1057" spans="1:4" ht="12.75">
      <c r="A1057" s="88"/>
      <c r="B1057" s="88"/>
      <c r="C1057" s="88"/>
      <c r="D1057" s="123"/>
    </row>
    <row r="1058" spans="1:4" ht="12.75">
      <c r="A1058" s="88"/>
      <c r="B1058" s="88"/>
      <c r="C1058" s="88"/>
      <c r="D1058" s="123"/>
    </row>
    <row r="1059" spans="1:4" ht="12.75">
      <c r="A1059" s="88"/>
      <c r="B1059" s="88"/>
      <c r="C1059" s="88"/>
      <c r="D1059" s="123"/>
    </row>
    <row r="1060" spans="1:4" ht="12.75">
      <c r="A1060" s="88"/>
      <c r="B1060" s="88"/>
      <c r="C1060" s="88"/>
      <c r="D1060" s="123"/>
    </row>
    <row r="1061" spans="1:4" ht="12.75">
      <c r="A1061" s="88"/>
      <c r="B1061" s="88"/>
      <c r="C1061" s="88"/>
      <c r="D1061" s="123"/>
    </row>
    <row r="1062" spans="1:4" ht="12.75">
      <c r="A1062" s="88"/>
      <c r="B1062" s="88"/>
      <c r="C1062" s="88"/>
      <c r="D1062" s="123"/>
    </row>
    <row r="1063" spans="1:4" ht="12.75">
      <c r="A1063" s="88"/>
      <c r="B1063" s="88"/>
      <c r="C1063" s="88"/>
      <c r="D1063" s="123"/>
    </row>
    <row r="1064" spans="1:4" ht="12.75">
      <c r="A1064" s="88"/>
      <c r="B1064" s="88"/>
      <c r="C1064" s="88"/>
      <c r="D1064" s="123"/>
    </row>
    <row r="1065" spans="1:4" ht="12.75">
      <c r="A1065" s="88"/>
      <c r="B1065" s="88"/>
      <c r="C1065" s="88"/>
      <c r="D1065" s="123"/>
    </row>
    <row r="1066" spans="1:4" ht="12.75">
      <c r="A1066" s="88"/>
      <c r="B1066" s="88"/>
      <c r="C1066" s="88"/>
      <c r="D1066" s="123"/>
    </row>
    <row r="1067" spans="1:4" ht="12.75">
      <c r="A1067" s="88"/>
      <c r="B1067" s="88"/>
      <c r="C1067" s="88"/>
      <c r="D1067" s="123"/>
    </row>
    <row r="1068" spans="1:4" ht="12.75">
      <c r="A1068" s="88"/>
      <c r="B1068" s="88"/>
      <c r="C1068" s="88"/>
      <c r="D1068" s="123"/>
    </row>
    <row r="1069" spans="1:4" ht="12.75">
      <c r="A1069" s="88"/>
      <c r="B1069" s="88"/>
      <c r="C1069" s="88"/>
      <c r="D1069" s="123"/>
    </row>
    <row r="1070" spans="1:4" ht="12.75">
      <c r="A1070" s="88"/>
      <c r="B1070" s="88"/>
      <c r="C1070" s="88"/>
      <c r="D1070" s="123"/>
    </row>
    <row r="1071" spans="1:4" ht="12.75">
      <c r="A1071" s="88"/>
      <c r="B1071" s="88"/>
      <c r="C1071" s="88"/>
      <c r="D1071" s="123"/>
    </row>
    <row r="1072" spans="1:4" ht="12.75">
      <c r="A1072" s="88"/>
      <c r="B1072" s="88"/>
      <c r="C1072" s="88"/>
      <c r="D1072" s="123"/>
    </row>
    <row r="1073" spans="1:4" ht="12.75">
      <c r="A1073" s="88"/>
      <c r="B1073" s="88"/>
      <c r="C1073" s="88"/>
      <c r="D1073" s="123"/>
    </row>
    <row r="1074" spans="1:4" ht="12.75">
      <c r="A1074" s="88"/>
      <c r="B1074" s="88"/>
      <c r="C1074" s="88"/>
      <c r="D1074" s="123"/>
    </row>
    <row r="1075" spans="1:4" ht="12.75">
      <c r="A1075" s="88"/>
      <c r="B1075" s="88"/>
      <c r="C1075" s="88"/>
      <c r="D1075" s="123"/>
    </row>
    <row r="1076" spans="1:4" ht="12.75">
      <c r="A1076" s="88"/>
      <c r="B1076" s="88"/>
      <c r="C1076" s="88"/>
      <c r="D1076" s="123"/>
    </row>
    <row r="1077" spans="1:4" ht="12.75">
      <c r="A1077" s="88"/>
      <c r="B1077" s="88"/>
      <c r="C1077" s="88"/>
      <c r="D1077" s="123"/>
    </row>
    <row r="1078" spans="1:4" ht="12.75">
      <c r="A1078" s="88"/>
      <c r="B1078" s="88"/>
      <c r="C1078" s="88"/>
      <c r="D1078" s="123"/>
    </row>
    <row r="1079" spans="1:4" ht="12.75">
      <c r="A1079" s="88"/>
      <c r="B1079" s="88"/>
      <c r="C1079" s="88"/>
      <c r="D1079" s="123"/>
    </row>
    <row r="1080" spans="1:4" ht="12.75">
      <c r="A1080" s="88"/>
      <c r="B1080" s="88"/>
      <c r="C1080" s="88"/>
      <c r="D1080" s="123"/>
    </row>
    <row r="1081" spans="1:4" ht="12.75">
      <c r="A1081" s="88"/>
      <c r="B1081" s="88"/>
      <c r="C1081" s="88"/>
      <c r="D1081" s="123"/>
    </row>
    <row r="1082" spans="1:4" ht="12.75">
      <c r="A1082" s="88"/>
      <c r="B1082" s="88"/>
      <c r="C1082" s="88"/>
      <c r="D1082" s="123"/>
    </row>
    <row r="1083" spans="1:4" ht="12.75">
      <c r="A1083" s="88"/>
      <c r="B1083" s="88"/>
      <c r="C1083" s="88"/>
      <c r="D1083" s="123"/>
    </row>
    <row r="1084" spans="1:4" ht="12.75">
      <c r="A1084" s="88"/>
      <c r="B1084" s="88"/>
      <c r="C1084" s="88"/>
      <c r="D1084" s="123"/>
    </row>
    <row r="1085" spans="1:4" ht="12.75">
      <c r="A1085" s="88"/>
      <c r="B1085" s="88"/>
      <c r="C1085" s="88"/>
      <c r="D1085" s="123"/>
    </row>
    <row r="1086" spans="1:4" ht="12.75">
      <c r="A1086" s="88"/>
      <c r="B1086" s="88"/>
      <c r="C1086" s="88"/>
      <c r="D1086" s="123"/>
    </row>
    <row r="1087" spans="1:4" ht="12.75">
      <c r="A1087" s="88"/>
      <c r="B1087" s="88"/>
      <c r="C1087" s="88"/>
      <c r="D1087" s="123"/>
    </row>
    <row r="1088" spans="1:4" ht="12.75">
      <c r="A1088" s="88"/>
      <c r="B1088" s="88"/>
      <c r="C1088" s="88"/>
      <c r="D1088" s="123"/>
    </row>
    <row r="1089" spans="1:4" ht="12.75">
      <c r="A1089" s="88"/>
      <c r="B1089" s="88"/>
      <c r="C1089" s="88"/>
      <c r="D1089" s="123"/>
    </row>
    <row r="1090" spans="1:4" ht="12.75">
      <c r="A1090" s="88"/>
      <c r="B1090" s="88"/>
      <c r="C1090" s="88"/>
      <c r="D1090" s="123"/>
    </row>
    <row r="1091" spans="1:4" ht="12.75">
      <c r="A1091" s="88"/>
      <c r="B1091" s="88"/>
      <c r="C1091" s="88"/>
      <c r="D1091" s="123"/>
    </row>
    <row r="1092" spans="1:4" ht="12.75">
      <c r="A1092" s="88"/>
      <c r="B1092" s="88"/>
      <c r="C1092" s="88"/>
      <c r="D1092" s="123"/>
    </row>
    <row r="1093" spans="1:4" ht="12.75">
      <c r="A1093" s="88"/>
      <c r="B1093" s="88"/>
      <c r="C1093" s="88"/>
      <c r="D1093" s="123"/>
    </row>
    <row r="1094" spans="1:4" ht="12.75">
      <c r="A1094" s="88"/>
      <c r="B1094" s="88"/>
      <c r="C1094" s="88"/>
      <c r="D1094" s="123"/>
    </row>
    <row r="1095" spans="1:4" ht="12.75">
      <c r="A1095" s="88"/>
      <c r="B1095" s="88"/>
      <c r="C1095" s="88"/>
      <c r="D1095" s="123"/>
    </row>
    <row r="1096" spans="1:4" ht="12.75">
      <c r="A1096" s="88"/>
      <c r="B1096" s="88"/>
      <c r="C1096" s="88"/>
      <c r="D1096" s="123"/>
    </row>
    <row r="1097" spans="1:4" ht="12.75">
      <c r="A1097" s="88"/>
      <c r="B1097" s="88"/>
      <c r="C1097" s="88"/>
      <c r="D1097" s="123"/>
    </row>
    <row r="1098" spans="1:4" ht="12.75">
      <c r="A1098" s="88"/>
      <c r="B1098" s="88"/>
      <c r="C1098" s="88"/>
      <c r="D1098" s="123"/>
    </row>
    <row r="1099" spans="1:4" ht="12.75">
      <c r="A1099" s="88"/>
      <c r="B1099" s="88"/>
      <c r="C1099" s="88"/>
      <c r="D1099" s="123"/>
    </row>
    <row r="1100" spans="1:4" ht="12.75">
      <c r="A1100" s="88"/>
      <c r="B1100" s="88"/>
      <c r="C1100" s="88"/>
      <c r="D1100" s="123"/>
    </row>
    <row r="1101" spans="1:4" ht="12.75">
      <c r="A1101" s="88"/>
      <c r="B1101" s="88"/>
      <c r="C1101" s="88"/>
      <c r="D1101" s="123"/>
    </row>
    <row r="1102" spans="1:4" ht="12.75">
      <c r="A1102" s="88"/>
      <c r="B1102" s="88"/>
      <c r="C1102" s="88"/>
      <c r="D1102" s="123"/>
    </row>
    <row r="1103" spans="1:4" ht="12.75">
      <c r="A1103" s="88"/>
      <c r="B1103" s="88"/>
      <c r="C1103" s="88"/>
      <c r="D1103" s="123"/>
    </row>
    <row r="1104" spans="1:4" ht="12.75">
      <c r="A1104" s="88"/>
      <c r="B1104" s="88"/>
      <c r="C1104" s="88"/>
      <c r="D1104" s="123"/>
    </row>
    <row r="1105" spans="1:4" ht="12.75">
      <c r="A1105" s="88"/>
      <c r="B1105" s="88"/>
      <c r="C1105" s="88"/>
      <c r="D1105" s="123"/>
    </row>
    <row r="1106" spans="1:4" ht="12.75">
      <c r="A1106" s="88"/>
      <c r="B1106" s="88"/>
      <c r="C1106" s="88"/>
      <c r="D1106" s="123"/>
    </row>
    <row r="1107" spans="1:4" ht="12.75">
      <c r="A1107" s="88"/>
      <c r="B1107" s="88"/>
      <c r="C1107" s="88"/>
      <c r="D1107" s="123"/>
    </row>
    <row r="1108" spans="1:4" ht="12.75">
      <c r="A1108" s="88"/>
      <c r="B1108" s="88"/>
      <c r="C1108" s="88"/>
      <c r="D1108" s="123"/>
    </row>
    <row r="1109" spans="1:4" ht="12.75">
      <c r="A1109" s="88"/>
      <c r="B1109" s="88"/>
      <c r="C1109" s="88"/>
      <c r="D1109" s="123"/>
    </row>
    <row r="1110" spans="1:4" ht="12.75">
      <c r="A1110" s="88"/>
      <c r="B1110" s="88"/>
      <c r="C1110" s="88"/>
      <c r="D1110" s="123"/>
    </row>
    <row r="1111" spans="1:4" ht="12.75">
      <c r="A1111" s="88"/>
      <c r="B1111" s="88"/>
      <c r="C1111" s="88"/>
      <c r="D1111" s="123"/>
    </row>
    <row r="1112" spans="1:4" ht="12.75">
      <c r="A1112" s="88"/>
      <c r="B1112" s="88"/>
      <c r="C1112" s="88"/>
      <c r="D1112" s="123"/>
    </row>
    <row r="1113" spans="1:4" ht="12.75">
      <c r="A1113" s="88"/>
      <c r="B1113" s="88"/>
      <c r="C1113" s="88"/>
      <c r="D1113" s="123"/>
    </row>
    <row r="1114" spans="1:4" ht="12.75">
      <c r="A1114" s="88"/>
      <c r="B1114" s="88"/>
      <c r="C1114" s="88"/>
      <c r="D1114" s="123"/>
    </row>
    <row r="1115" spans="1:4" ht="12.75">
      <c r="A1115" s="88"/>
      <c r="B1115" s="88"/>
      <c r="C1115" s="88"/>
      <c r="D1115" s="123"/>
    </row>
    <row r="1116" spans="1:4" ht="12.75">
      <c r="A1116" s="88"/>
      <c r="B1116" s="88"/>
      <c r="C1116" s="88"/>
      <c r="D1116" s="123"/>
    </row>
    <row r="1117" spans="1:4" ht="12.75">
      <c r="A1117" s="88"/>
      <c r="B1117" s="88"/>
      <c r="C1117" s="88"/>
      <c r="D1117" s="123"/>
    </row>
    <row r="1118" spans="1:4" ht="12.75">
      <c r="A1118" s="88"/>
      <c r="B1118" s="88"/>
      <c r="C1118" s="88"/>
      <c r="D1118" s="123"/>
    </row>
    <row r="1119" spans="1:4" ht="12.75">
      <c r="A1119" s="88"/>
      <c r="B1119" s="88"/>
      <c r="C1119" s="88"/>
      <c r="D1119" s="123"/>
    </row>
    <row r="1120" spans="1:4" ht="12.75">
      <c r="A1120" s="88"/>
      <c r="B1120" s="88"/>
      <c r="C1120" s="88"/>
      <c r="D1120" s="123"/>
    </row>
    <row r="1121" spans="1:4" ht="12.75">
      <c r="A1121" s="88"/>
      <c r="B1121" s="88"/>
      <c r="C1121" s="88"/>
      <c r="D1121" s="123"/>
    </row>
    <row r="1122" spans="1:4" ht="12.75">
      <c r="A1122" s="88"/>
      <c r="B1122" s="88"/>
      <c r="C1122" s="88"/>
      <c r="D1122" s="123"/>
    </row>
    <row r="1123" spans="1:4" ht="12.75">
      <c r="A1123" s="88"/>
      <c r="B1123" s="88"/>
      <c r="C1123" s="88"/>
      <c r="D1123" s="123"/>
    </row>
    <row r="1124" spans="1:4" ht="12.75">
      <c r="A1124" s="88"/>
      <c r="B1124" s="88"/>
      <c r="C1124" s="88"/>
      <c r="D1124" s="123"/>
    </row>
    <row r="1125" spans="1:4" ht="12.75">
      <c r="A1125" s="88"/>
      <c r="B1125" s="88"/>
      <c r="C1125" s="88"/>
      <c r="D1125" s="123"/>
    </row>
    <row r="1126" spans="1:4" ht="12.75">
      <c r="A1126" s="88"/>
      <c r="B1126" s="88"/>
      <c r="C1126" s="88"/>
      <c r="D1126" s="123"/>
    </row>
    <row r="1127" spans="1:4" ht="12.75">
      <c r="A1127" s="88"/>
      <c r="B1127" s="88"/>
      <c r="C1127" s="88"/>
      <c r="D1127" s="123"/>
    </row>
    <row r="1128" spans="1:4" ht="12.75">
      <c r="A1128" s="88"/>
      <c r="B1128" s="88"/>
      <c r="C1128" s="88"/>
      <c r="D1128" s="123"/>
    </row>
    <row r="1129" spans="1:4" ht="12.75">
      <c r="A1129" s="88"/>
      <c r="B1129" s="88"/>
      <c r="C1129" s="88"/>
      <c r="D1129" s="123"/>
    </row>
    <row r="1130" spans="1:4" ht="12.75">
      <c r="A1130" s="88"/>
      <c r="B1130" s="88"/>
      <c r="C1130" s="88"/>
      <c r="D1130" s="123"/>
    </row>
    <row r="1131" spans="1:4" ht="12.75">
      <c r="A1131" s="88"/>
      <c r="B1131" s="88"/>
      <c r="C1131" s="88"/>
      <c r="D1131" s="123"/>
    </row>
    <row r="1132" spans="1:4" ht="12.75">
      <c r="A1132" s="88"/>
      <c r="B1132" s="88"/>
      <c r="C1132" s="88"/>
      <c r="D1132" s="123"/>
    </row>
    <row r="1133" spans="1:4" ht="12.75">
      <c r="A1133" s="88"/>
      <c r="B1133" s="88"/>
      <c r="C1133" s="88"/>
      <c r="D1133" s="123"/>
    </row>
    <row r="1134" spans="1:4" ht="12.75">
      <c r="A1134" s="88"/>
      <c r="B1134" s="88"/>
      <c r="C1134" s="88"/>
      <c r="D1134" s="123"/>
    </row>
    <row r="1135" spans="1:4" ht="12.75">
      <c r="A1135" s="88"/>
      <c r="B1135" s="88"/>
      <c r="C1135" s="88"/>
      <c r="D1135" s="123"/>
    </row>
    <row r="1136" spans="1:4" ht="12.75">
      <c r="A1136" s="88"/>
      <c r="B1136" s="88"/>
      <c r="C1136" s="88"/>
      <c r="D1136" s="123"/>
    </row>
    <row r="1137" spans="1:4" ht="12.75">
      <c r="A1137" s="88"/>
      <c r="B1137" s="88"/>
      <c r="C1137" s="88"/>
      <c r="D1137" s="123"/>
    </row>
    <row r="1138" spans="1:4" ht="12.75">
      <c r="A1138" s="88"/>
      <c r="B1138" s="88"/>
      <c r="C1138" s="88"/>
      <c r="D1138" s="123"/>
    </row>
    <row r="1139" spans="1:4" ht="12.75">
      <c r="A1139" s="88"/>
      <c r="B1139" s="88"/>
      <c r="C1139" s="88"/>
      <c r="D1139" s="123"/>
    </row>
    <row r="1140" spans="1:4" ht="12.75">
      <c r="A1140" s="88"/>
      <c r="B1140" s="88"/>
      <c r="C1140" s="88"/>
      <c r="D1140" s="123"/>
    </row>
    <row r="1141" spans="1:4" ht="12.75">
      <c r="A1141" s="88"/>
      <c r="B1141" s="88"/>
      <c r="C1141" s="88"/>
      <c r="D1141" s="123"/>
    </row>
    <row r="1142" spans="1:4" ht="12.75">
      <c r="A1142" s="88"/>
      <c r="B1142" s="88"/>
      <c r="C1142" s="88"/>
      <c r="D1142" s="123"/>
    </row>
    <row r="1143" spans="1:4" ht="12.75">
      <c r="A1143" s="88"/>
      <c r="B1143" s="88"/>
      <c r="C1143" s="88"/>
      <c r="D1143" s="123"/>
    </row>
    <row r="1144" spans="1:4" ht="12.75">
      <c r="A1144" s="88"/>
      <c r="B1144" s="88"/>
      <c r="C1144" s="88"/>
      <c r="D1144" s="123"/>
    </row>
    <row r="1145" spans="1:4" ht="12.75">
      <c r="A1145" s="88"/>
      <c r="B1145" s="88"/>
      <c r="C1145" s="88"/>
      <c r="D1145" s="123"/>
    </row>
    <row r="1146" spans="1:4" ht="12.75">
      <c r="A1146" s="88"/>
      <c r="B1146" s="88"/>
      <c r="C1146" s="88"/>
      <c r="D1146" s="123"/>
    </row>
    <row r="1147" spans="1:4" ht="12.75">
      <c r="A1147" s="88"/>
      <c r="B1147" s="88"/>
      <c r="C1147" s="88"/>
      <c r="D1147" s="123"/>
    </row>
    <row r="1148" spans="1:4" ht="12.75">
      <c r="A1148" s="88"/>
      <c r="B1148" s="88"/>
      <c r="C1148" s="88"/>
      <c r="D1148" s="123"/>
    </row>
    <row r="1149" spans="1:4" ht="12.75">
      <c r="A1149" s="88"/>
      <c r="B1149" s="88"/>
      <c r="C1149" s="88"/>
      <c r="D1149" s="123"/>
    </row>
    <row r="1150" spans="1:4" ht="12.75">
      <c r="A1150" s="88"/>
      <c r="B1150" s="88"/>
      <c r="C1150" s="88"/>
      <c r="D1150" s="123"/>
    </row>
    <row r="1151" spans="1:4" ht="12.75">
      <c r="A1151" s="88"/>
      <c r="B1151" s="88"/>
      <c r="C1151" s="88"/>
      <c r="D1151" s="123"/>
    </row>
    <row r="1152" spans="1:4" ht="12.75">
      <c r="A1152" s="88"/>
      <c r="B1152" s="88"/>
      <c r="C1152" s="88"/>
      <c r="D1152" s="123"/>
    </row>
    <row r="1153" spans="1:4" ht="12.75">
      <c r="A1153" s="88"/>
      <c r="B1153" s="88"/>
      <c r="C1153" s="88"/>
      <c r="D1153" s="123"/>
    </row>
    <row r="1154" spans="1:4" ht="12.75">
      <c r="A1154" s="88"/>
      <c r="B1154" s="88"/>
      <c r="C1154" s="88"/>
      <c r="D1154" s="123"/>
    </row>
    <row r="1155" spans="1:4" ht="12.75">
      <c r="A1155" s="88"/>
      <c r="B1155" s="88"/>
      <c r="C1155" s="88"/>
      <c r="D1155" s="123"/>
    </row>
    <row r="1156" spans="1:4" ht="12.75">
      <c r="A1156" s="88"/>
      <c r="B1156" s="88"/>
      <c r="C1156" s="88"/>
      <c r="D1156" s="123"/>
    </row>
    <row r="1157" spans="1:4" ht="12.75">
      <c r="A1157" s="88"/>
      <c r="B1157" s="88"/>
      <c r="C1157" s="88"/>
      <c r="D1157" s="123"/>
    </row>
    <row r="1158" spans="1:4" ht="12.75">
      <c r="A1158" s="88"/>
      <c r="B1158" s="88"/>
      <c r="C1158" s="88"/>
      <c r="D1158" s="123"/>
    </row>
    <row r="1159" spans="1:4" ht="12.75">
      <c r="A1159" s="88"/>
      <c r="B1159" s="88"/>
      <c r="C1159" s="88"/>
      <c r="D1159" s="123"/>
    </row>
    <row r="1160" spans="1:4" ht="12.75">
      <c r="A1160" s="88"/>
      <c r="B1160" s="88"/>
      <c r="C1160" s="88"/>
      <c r="D1160" s="123"/>
    </row>
    <row r="1161" spans="1:4" ht="12.75">
      <c r="A1161" s="88"/>
      <c r="B1161" s="88"/>
      <c r="C1161" s="88"/>
      <c r="D1161" s="123"/>
    </row>
    <row r="1162" spans="1:4" ht="12.75">
      <c r="A1162" s="88"/>
      <c r="B1162" s="88"/>
      <c r="C1162" s="88"/>
      <c r="D1162" s="123"/>
    </row>
    <row r="1163" spans="1:4" ht="12.75">
      <c r="A1163" s="88"/>
      <c r="B1163" s="88"/>
      <c r="C1163" s="88"/>
      <c r="D1163" s="123"/>
    </row>
    <row r="1164" spans="1:4" ht="12.75">
      <c r="A1164" s="88"/>
      <c r="B1164" s="88"/>
      <c r="C1164" s="88"/>
      <c r="D1164" s="123"/>
    </row>
    <row r="1165" spans="1:4" ht="12.75">
      <c r="A1165" s="88"/>
      <c r="B1165" s="88"/>
      <c r="C1165" s="88"/>
      <c r="D1165" s="123"/>
    </row>
    <row r="1166" spans="1:4" ht="12.75">
      <c r="A1166" s="88"/>
      <c r="B1166" s="88"/>
      <c r="C1166" s="88"/>
      <c r="D1166" s="123"/>
    </row>
    <row r="1167" spans="1:4" ht="12.75">
      <c r="A1167" s="88"/>
      <c r="B1167" s="88"/>
      <c r="C1167" s="88"/>
      <c r="D1167" s="123"/>
    </row>
    <row r="1168" spans="1:4" ht="12.75">
      <c r="A1168" s="88"/>
      <c r="B1168" s="88"/>
      <c r="C1168" s="88"/>
      <c r="D1168" s="123"/>
    </row>
    <row r="1169" spans="1:4" ht="12.75">
      <c r="A1169" s="88"/>
      <c r="B1169" s="88"/>
      <c r="C1169" s="88"/>
      <c r="D1169" s="123"/>
    </row>
    <row r="1170" spans="1:4" ht="12.75">
      <c r="A1170" s="88"/>
      <c r="B1170" s="88"/>
      <c r="C1170" s="88"/>
      <c r="D1170" s="123"/>
    </row>
    <row r="1171" spans="1:4" ht="12.75">
      <c r="A1171" s="88"/>
      <c r="B1171" s="88"/>
      <c r="C1171" s="88"/>
      <c r="D1171" s="123"/>
    </row>
    <row r="1172" spans="1:4" ht="12.75">
      <c r="A1172" s="88"/>
      <c r="B1172" s="88"/>
      <c r="C1172" s="88"/>
      <c r="D1172" s="123"/>
    </row>
    <row r="1173" spans="1:4" ht="12.75">
      <c r="A1173" s="88"/>
      <c r="B1173" s="88"/>
      <c r="C1173" s="88"/>
      <c r="D1173" s="123"/>
    </row>
    <row r="1174" spans="1:4" ht="12.75">
      <c r="A1174" s="88"/>
      <c r="B1174" s="88"/>
      <c r="C1174" s="88"/>
      <c r="D1174" s="123"/>
    </row>
    <row r="1175" spans="1:4" ht="12.75">
      <c r="A1175" s="88"/>
      <c r="B1175" s="88"/>
      <c r="C1175" s="88"/>
      <c r="D1175" s="123"/>
    </row>
    <row r="1176" spans="1:4" ht="12.75">
      <c r="A1176" s="88"/>
      <c r="B1176" s="88"/>
      <c r="C1176" s="88"/>
      <c r="D1176" s="123"/>
    </row>
    <row r="1177" spans="1:4" ht="12.75">
      <c r="A1177" s="88"/>
      <c r="B1177" s="88"/>
      <c r="C1177" s="88"/>
      <c r="D1177" s="123"/>
    </row>
    <row r="1178" spans="1:4" ht="12.75">
      <c r="A1178" s="88"/>
      <c r="B1178" s="88"/>
      <c r="C1178" s="88"/>
      <c r="D1178" s="123"/>
    </row>
    <row r="1179" spans="1:4" ht="12.75">
      <c r="A1179" s="88"/>
      <c r="B1179" s="88"/>
      <c r="C1179" s="88"/>
      <c r="D1179" s="123"/>
    </row>
    <row r="1180" spans="1:4" ht="12.75">
      <c r="A1180" s="88"/>
      <c r="B1180" s="88"/>
      <c r="C1180" s="88"/>
      <c r="D1180" s="123"/>
    </row>
    <row r="1181" spans="1:4" ht="12.75">
      <c r="A1181" s="88"/>
      <c r="B1181" s="88"/>
      <c r="C1181" s="88"/>
      <c r="D1181" s="123"/>
    </row>
    <row r="1182" spans="1:4" ht="12.75">
      <c r="A1182" s="88"/>
      <c r="B1182" s="88"/>
      <c r="C1182" s="88"/>
      <c r="D1182" s="123"/>
    </row>
    <row r="1183" spans="1:4" ht="12.75">
      <c r="A1183" s="88"/>
      <c r="B1183" s="88"/>
      <c r="C1183" s="88"/>
      <c r="D1183" s="123"/>
    </row>
    <row r="1184" spans="1:4" ht="12.75">
      <c r="A1184" s="88"/>
      <c r="B1184" s="88"/>
      <c r="C1184" s="88"/>
      <c r="D1184" s="123"/>
    </row>
    <row r="1185" spans="1:4" ht="12.75">
      <c r="A1185" s="88"/>
      <c r="B1185" s="88"/>
      <c r="C1185" s="88"/>
      <c r="D1185" s="123"/>
    </row>
    <row r="1186" spans="1:4" ht="12.75">
      <c r="A1186" s="88"/>
      <c r="B1186" s="88"/>
      <c r="C1186" s="88"/>
      <c r="D1186" s="123"/>
    </row>
    <row r="1187" spans="1:4" ht="12.75">
      <c r="A1187" s="88"/>
      <c r="B1187" s="88"/>
      <c r="C1187" s="88"/>
      <c r="D1187" s="123"/>
    </row>
    <row r="1188" spans="1:4" ht="12.75">
      <c r="A1188" s="88"/>
      <c r="B1188" s="88"/>
      <c r="C1188" s="88"/>
      <c r="D1188" s="123"/>
    </row>
    <row r="1189" spans="1:4" ht="12.75">
      <c r="A1189" s="88"/>
      <c r="B1189" s="88"/>
      <c r="C1189" s="88"/>
      <c r="D1189" s="123"/>
    </row>
    <row r="1190" spans="1:4" ht="12.75">
      <c r="A1190" s="88"/>
      <c r="B1190" s="88"/>
      <c r="C1190" s="88"/>
      <c r="D1190" s="123"/>
    </row>
    <row r="1191" spans="1:4" ht="12.75">
      <c r="A1191" s="88"/>
      <c r="B1191" s="88"/>
      <c r="C1191" s="88"/>
      <c r="D1191" s="123"/>
    </row>
    <row r="1192" spans="1:4" ht="12.75">
      <c r="A1192" s="88"/>
      <c r="B1192" s="88"/>
      <c r="C1192" s="88"/>
      <c r="D1192" s="123"/>
    </row>
    <row r="1193" spans="1:4" ht="12.75">
      <c r="A1193" s="88"/>
      <c r="B1193" s="88"/>
      <c r="C1193" s="88"/>
      <c r="D1193" s="123"/>
    </row>
    <row r="1194" spans="1:4" ht="12.75">
      <c r="A1194" s="88"/>
      <c r="B1194" s="88"/>
      <c r="C1194" s="88"/>
      <c r="D1194" s="123"/>
    </row>
    <row r="1195" spans="1:4" ht="12.75">
      <c r="A1195" s="88"/>
      <c r="B1195" s="88"/>
      <c r="C1195" s="88"/>
      <c r="D1195" s="123"/>
    </row>
    <row r="1196" spans="1:4" ht="12.75">
      <c r="A1196" s="88"/>
      <c r="B1196" s="88"/>
      <c r="C1196" s="88"/>
      <c r="D1196" s="123"/>
    </row>
    <row r="1197" spans="1:4" ht="12.75">
      <c r="A1197" s="88"/>
      <c r="B1197" s="88"/>
      <c r="C1197" s="88"/>
      <c r="D1197" s="123"/>
    </row>
    <row r="1198" spans="1:4" ht="12.75">
      <c r="A1198" s="88"/>
      <c r="B1198" s="88"/>
      <c r="C1198" s="88"/>
      <c r="D1198" s="123"/>
    </row>
    <row r="1199" spans="1:4" ht="12.75">
      <c r="A1199" s="88"/>
      <c r="B1199" s="88"/>
      <c r="C1199" s="88"/>
      <c r="D1199" s="123"/>
    </row>
    <row r="1200" spans="1:4" ht="12.75">
      <c r="A1200" s="88"/>
      <c r="B1200" s="88"/>
      <c r="C1200" s="88"/>
      <c r="D1200" s="123"/>
    </row>
    <row r="1201" spans="1:4" ht="12.75">
      <c r="A1201" s="88"/>
      <c r="B1201" s="88"/>
      <c r="C1201" s="88"/>
      <c r="D1201" s="123"/>
    </row>
    <row r="1202" spans="1:4" ht="12.75">
      <c r="A1202" s="88"/>
      <c r="B1202" s="88"/>
      <c r="C1202" s="88"/>
      <c r="D1202" s="123"/>
    </row>
    <row r="1203" spans="1:4" ht="12.75">
      <c r="A1203" s="88"/>
      <c r="B1203" s="88"/>
      <c r="C1203" s="88"/>
      <c r="D1203" s="123"/>
    </row>
    <row r="1204" spans="1:4" ht="12.75">
      <c r="A1204" s="88"/>
      <c r="B1204" s="88"/>
      <c r="C1204" s="88"/>
      <c r="D1204" s="123"/>
    </row>
    <row r="1205" spans="1:4" ht="12.75">
      <c r="A1205" s="88"/>
      <c r="B1205" s="88"/>
      <c r="C1205" s="88"/>
      <c r="D1205" s="123"/>
    </row>
    <row r="1206" spans="1:4" ht="12.75">
      <c r="A1206" s="88"/>
      <c r="B1206" s="88"/>
      <c r="C1206" s="88"/>
      <c r="D1206" s="123"/>
    </row>
    <row r="1207" spans="1:4" ht="12.75">
      <c r="A1207" s="88"/>
      <c r="B1207" s="88"/>
      <c r="C1207" s="88"/>
      <c r="D1207" s="123"/>
    </row>
    <row r="1208" spans="1:4" ht="12.75">
      <c r="A1208" s="88"/>
      <c r="B1208" s="88"/>
      <c r="C1208" s="88"/>
      <c r="D1208" s="123"/>
    </row>
    <row r="1209" spans="1:4" ht="12.75">
      <c r="A1209" s="88"/>
      <c r="B1209" s="88"/>
      <c r="C1209" s="88"/>
      <c r="D1209" s="123"/>
    </row>
    <row r="1210" spans="1:4" ht="12.75">
      <c r="A1210" s="88"/>
      <c r="B1210" s="88"/>
      <c r="C1210" s="88"/>
      <c r="D1210" s="123"/>
    </row>
    <row r="1211" spans="1:4" ht="12.75">
      <c r="A1211" s="88"/>
      <c r="B1211" s="88"/>
      <c r="C1211" s="88"/>
      <c r="D1211" s="123"/>
    </row>
    <row r="1212" spans="1:4" ht="12.75">
      <c r="A1212" s="88"/>
      <c r="B1212" s="88"/>
      <c r="C1212" s="88"/>
      <c r="D1212" s="123"/>
    </row>
    <row r="1213" spans="1:4" ht="12.75">
      <c r="A1213" s="88"/>
      <c r="B1213" s="88"/>
      <c r="C1213" s="88"/>
      <c r="D1213" s="123"/>
    </row>
    <row r="1214" spans="1:4" ht="12.75">
      <c r="A1214" s="88"/>
      <c r="B1214" s="88"/>
      <c r="C1214" s="88"/>
      <c r="D1214" s="123"/>
    </row>
    <row r="1215" spans="1:4" ht="12.75">
      <c r="A1215" s="88"/>
      <c r="B1215" s="88"/>
      <c r="C1215" s="88"/>
      <c r="D1215" s="123"/>
    </row>
    <row r="1216" spans="1:4" ht="12.75">
      <c r="A1216" s="88"/>
      <c r="B1216" s="88"/>
      <c r="C1216" s="88"/>
      <c r="D1216" s="123"/>
    </row>
    <row r="1217" spans="1:4" ht="12.75">
      <c r="A1217" s="88"/>
      <c r="B1217" s="88"/>
      <c r="C1217" s="88"/>
      <c r="D1217" s="123"/>
    </row>
    <row r="1218" spans="1:4" ht="12.75">
      <c r="A1218" s="88"/>
      <c r="B1218" s="88"/>
      <c r="C1218" s="88"/>
      <c r="D1218" s="123"/>
    </row>
    <row r="1219" spans="1:4" ht="12.75">
      <c r="A1219" s="88"/>
      <c r="B1219" s="88"/>
      <c r="C1219" s="88"/>
      <c r="D1219" s="123"/>
    </row>
    <row r="1220" spans="1:4" ht="12.75">
      <c r="A1220" s="88"/>
      <c r="B1220" s="88"/>
      <c r="C1220" s="88"/>
      <c r="D1220" s="123"/>
    </row>
    <row r="1221" spans="1:4" ht="12.75">
      <c r="A1221" s="88"/>
      <c r="B1221" s="88"/>
      <c r="C1221" s="88"/>
      <c r="D1221" s="123"/>
    </row>
    <row r="1222" spans="1:4" ht="12.75">
      <c r="A1222" s="88"/>
      <c r="B1222" s="88"/>
      <c r="C1222" s="88"/>
      <c r="D1222" s="123"/>
    </row>
    <row r="1223" spans="1:4" ht="12.75">
      <c r="A1223" s="88"/>
      <c r="B1223" s="88"/>
      <c r="C1223" s="88"/>
      <c r="D1223" s="123"/>
    </row>
    <row r="1224" spans="1:4" ht="12.75">
      <c r="A1224" s="88"/>
      <c r="B1224" s="88"/>
      <c r="C1224" s="88"/>
      <c r="D1224" s="123"/>
    </row>
    <row r="1225" spans="1:4" ht="12.75">
      <c r="A1225" s="88"/>
      <c r="B1225" s="88"/>
      <c r="C1225" s="88"/>
      <c r="D1225" s="123"/>
    </row>
    <row r="1226" spans="1:4" ht="12.75">
      <c r="A1226" s="88"/>
      <c r="B1226" s="88"/>
      <c r="C1226" s="88"/>
      <c r="D1226" s="123"/>
    </row>
    <row r="1227" spans="1:4" ht="12.75">
      <c r="A1227" s="88"/>
      <c r="B1227" s="88"/>
      <c r="C1227" s="88"/>
      <c r="D1227" s="123"/>
    </row>
    <row r="1228" spans="1:4" ht="12.75">
      <c r="A1228" s="88"/>
      <c r="B1228" s="88"/>
      <c r="C1228" s="88"/>
      <c r="D1228" s="123"/>
    </row>
    <row r="1229" spans="1:4" ht="12.75">
      <c r="A1229" s="88"/>
      <c r="B1229" s="88"/>
      <c r="C1229" s="88"/>
      <c r="D1229" s="123"/>
    </row>
    <row r="1230" spans="1:4" ht="12.75">
      <c r="A1230" s="88"/>
      <c r="B1230" s="88"/>
      <c r="C1230" s="88"/>
      <c r="D1230" s="123"/>
    </row>
    <row r="1231" spans="1:4" ht="12.75">
      <c r="A1231" s="88"/>
      <c r="B1231" s="88"/>
      <c r="C1231" s="88"/>
      <c r="D1231" s="123"/>
    </row>
    <row r="1232" spans="1:4" ht="12.75">
      <c r="A1232" s="88"/>
      <c r="B1232" s="88"/>
      <c r="C1232" s="88"/>
      <c r="D1232" s="123"/>
    </row>
    <row r="1233" spans="1:4" ht="12.75">
      <c r="A1233" s="88"/>
      <c r="B1233" s="88"/>
      <c r="C1233" s="88"/>
      <c r="D1233" s="123"/>
    </row>
    <row r="1234" spans="1:4" ht="12.75">
      <c r="A1234" s="88"/>
      <c r="B1234" s="88"/>
      <c r="C1234" s="88"/>
      <c r="D1234" s="123"/>
    </row>
    <row r="1235" spans="1:4" ht="12.75">
      <c r="A1235" s="88"/>
      <c r="B1235" s="88"/>
      <c r="C1235" s="88"/>
      <c r="D1235" s="123"/>
    </row>
    <row r="1236" spans="1:4" ht="12.75">
      <c r="A1236" s="88"/>
      <c r="B1236" s="88"/>
      <c r="C1236" s="88"/>
      <c r="D1236" s="123"/>
    </row>
    <row r="1237" spans="1:4" ht="12.75">
      <c r="A1237" s="88"/>
      <c r="B1237" s="88"/>
      <c r="C1237" s="88"/>
      <c r="D1237" s="123"/>
    </row>
    <row r="1238" spans="1:4" ht="12.75">
      <c r="A1238" s="88"/>
      <c r="B1238" s="88"/>
      <c r="C1238" s="88"/>
      <c r="D1238" s="123"/>
    </row>
    <row r="1239" spans="1:4" ht="12.75">
      <c r="A1239" s="88"/>
      <c r="B1239" s="88"/>
      <c r="C1239" s="88"/>
      <c r="D1239" s="123"/>
    </row>
    <row r="1240" spans="1:4" ht="12.75">
      <c r="A1240" s="88"/>
      <c r="B1240" s="88"/>
      <c r="C1240" s="88"/>
      <c r="D1240" s="123"/>
    </row>
    <row r="1241" spans="1:4" ht="12.75">
      <c r="A1241" s="88"/>
      <c r="B1241" s="88"/>
      <c r="C1241" s="88"/>
      <c r="D1241" s="123"/>
    </row>
    <row r="1242" spans="1:4" ht="12.75">
      <c r="A1242" s="88"/>
      <c r="B1242" s="88"/>
      <c r="C1242" s="88"/>
      <c r="D1242" s="123"/>
    </row>
    <row r="1243" spans="1:4" ht="12.75">
      <c r="A1243" s="88"/>
      <c r="B1243" s="88"/>
      <c r="C1243" s="88"/>
      <c r="D1243" s="123"/>
    </row>
    <row r="1244" spans="1:4" ht="12.75">
      <c r="A1244" s="88"/>
      <c r="B1244" s="88"/>
      <c r="C1244" s="88"/>
      <c r="D1244" s="123"/>
    </row>
    <row r="1245" spans="1:4" ht="12.75">
      <c r="A1245" s="88"/>
      <c r="B1245" s="88"/>
      <c r="C1245" s="88"/>
      <c r="D1245" s="123"/>
    </row>
    <row r="1246" spans="1:4" ht="12.75">
      <c r="A1246" s="88"/>
      <c r="B1246" s="88"/>
      <c r="C1246" s="88"/>
      <c r="D1246" s="123"/>
    </row>
    <row r="1247" spans="1:4" ht="12.75">
      <c r="A1247" s="88"/>
      <c r="B1247" s="88"/>
      <c r="C1247" s="88"/>
      <c r="D1247" s="123"/>
    </row>
    <row r="1248" spans="1:4" ht="12.75">
      <c r="A1248" s="88"/>
      <c r="B1248" s="88"/>
      <c r="C1248" s="88"/>
      <c r="D1248" s="123"/>
    </row>
    <row r="1249" spans="1:4" ht="12.75">
      <c r="A1249" s="88"/>
      <c r="B1249" s="88"/>
      <c r="C1249" s="88"/>
      <c r="D1249" s="123"/>
    </row>
    <row r="1250" spans="1:4" ht="12.75">
      <c r="A1250" s="88"/>
      <c r="B1250" s="88"/>
      <c r="C1250" s="88"/>
      <c r="D1250" s="123"/>
    </row>
    <row r="1251" spans="1:4" ht="12.75">
      <c r="A1251" s="88"/>
      <c r="B1251" s="88"/>
      <c r="C1251" s="88"/>
      <c r="D1251" s="123"/>
    </row>
    <row r="1252" spans="1:4" ht="12.75">
      <c r="A1252" s="88"/>
      <c r="B1252" s="88"/>
      <c r="C1252" s="88"/>
      <c r="D1252" s="123"/>
    </row>
    <row r="1253" spans="1:4" ht="12.75">
      <c r="A1253" s="88"/>
      <c r="B1253" s="88"/>
      <c r="C1253" s="88"/>
      <c r="D1253" s="123"/>
    </row>
    <row r="1254" spans="1:4" ht="12.75">
      <c r="A1254" s="88"/>
      <c r="B1254" s="88"/>
      <c r="C1254" s="88"/>
      <c r="D1254" s="123"/>
    </row>
    <row r="1255" spans="1:4" ht="12.75">
      <c r="A1255" s="88"/>
      <c r="B1255" s="88"/>
      <c r="C1255" s="88"/>
      <c r="D1255" s="123"/>
    </row>
    <row r="1256" spans="1:4" ht="12.75">
      <c r="A1256" s="88"/>
      <c r="B1256" s="88"/>
      <c r="C1256" s="88"/>
      <c r="D1256" s="123"/>
    </row>
    <row r="1257" spans="1:4" ht="12.75">
      <c r="A1257" s="88"/>
      <c r="B1257" s="88"/>
      <c r="C1257" s="88"/>
      <c r="D1257" s="123"/>
    </row>
    <row r="1258" spans="1:4" ht="12.75">
      <c r="A1258" s="88"/>
      <c r="B1258" s="88"/>
      <c r="C1258" s="88"/>
      <c r="D1258" s="123"/>
    </row>
    <row r="1259" spans="1:4" ht="12.75">
      <c r="A1259" s="88"/>
      <c r="B1259" s="88"/>
      <c r="C1259" s="88"/>
      <c r="D1259" s="123"/>
    </row>
    <row r="1260" spans="1:4" ht="12.75">
      <c r="A1260" s="88"/>
      <c r="B1260" s="88"/>
      <c r="C1260" s="88"/>
      <c r="D1260" s="123"/>
    </row>
    <row r="1261" spans="1:4" ht="12.75">
      <c r="A1261" s="88"/>
      <c r="B1261" s="88"/>
      <c r="C1261" s="88"/>
      <c r="D1261" s="123"/>
    </row>
    <row r="1262" spans="1:4" ht="12.75">
      <c r="A1262" s="88"/>
      <c r="B1262" s="88"/>
      <c r="C1262" s="88"/>
      <c r="D1262" s="123"/>
    </row>
    <row r="1263" spans="1:4" ht="12.75">
      <c r="A1263" s="88"/>
      <c r="B1263" s="88"/>
      <c r="C1263" s="88"/>
      <c r="D1263" s="123"/>
    </row>
    <row r="1264" spans="1:4" ht="12.75">
      <c r="A1264" s="88"/>
      <c r="B1264" s="88"/>
      <c r="C1264" s="88"/>
      <c r="D1264" s="123"/>
    </row>
    <row r="1265" spans="1:4" ht="12.75">
      <c r="A1265" s="88"/>
      <c r="B1265" s="88"/>
      <c r="C1265" s="88"/>
      <c r="D1265" s="123"/>
    </row>
    <row r="1266" spans="1:4" ht="12.75">
      <c r="A1266" s="88"/>
      <c r="B1266" s="88"/>
      <c r="C1266" s="88"/>
      <c r="D1266" s="123"/>
    </row>
    <row r="1267" spans="1:4" ht="12.75">
      <c r="A1267" s="88"/>
      <c r="B1267" s="88"/>
      <c r="C1267" s="88"/>
      <c r="D1267" s="123"/>
    </row>
    <row r="1268" spans="1:4" ht="12.75">
      <c r="A1268" s="88"/>
      <c r="B1268" s="88"/>
      <c r="C1268" s="88"/>
      <c r="D1268" s="123"/>
    </row>
    <row r="1269" spans="1:4" ht="12.75">
      <c r="A1269" s="88"/>
      <c r="B1269" s="88"/>
      <c r="C1269" s="88"/>
      <c r="D1269" s="123"/>
    </row>
    <row r="1270" spans="1:4" ht="12.75">
      <c r="A1270" s="88"/>
      <c r="B1270" s="88"/>
      <c r="C1270" s="88"/>
      <c r="D1270" s="123"/>
    </row>
    <row r="1271" spans="1:4" ht="12.75">
      <c r="A1271" s="88"/>
      <c r="B1271" s="88"/>
      <c r="C1271" s="88"/>
      <c r="D1271" s="123"/>
    </row>
    <row r="1272" spans="1:4" ht="12.75">
      <c r="A1272" s="88"/>
      <c r="B1272" s="88"/>
      <c r="C1272" s="88"/>
      <c r="D1272" s="123"/>
    </row>
    <row r="1273" spans="1:4" ht="12.75">
      <c r="A1273" s="88"/>
      <c r="B1273" s="88"/>
      <c r="C1273" s="88"/>
      <c r="D1273" s="123"/>
    </row>
    <row r="1274" spans="1:4" ht="12.75">
      <c r="A1274" s="88"/>
      <c r="B1274" s="88"/>
      <c r="C1274" s="88"/>
      <c r="D1274" s="123"/>
    </row>
    <row r="1275" spans="1:4" ht="12.75">
      <c r="A1275" s="88"/>
      <c r="B1275" s="88"/>
      <c r="C1275" s="88"/>
      <c r="D1275" s="123"/>
    </row>
    <row r="1276" spans="1:4" ht="12.75">
      <c r="A1276" s="88"/>
      <c r="B1276" s="88"/>
      <c r="C1276" s="88"/>
      <c r="D1276" s="123"/>
    </row>
    <row r="1277" spans="1:4" ht="12.75">
      <c r="A1277" s="88"/>
      <c r="B1277" s="88"/>
      <c r="C1277" s="88"/>
      <c r="D1277" s="123"/>
    </row>
    <row r="1278" spans="1:4" ht="12.75">
      <c r="A1278" s="88"/>
      <c r="B1278" s="88"/>
      <c r="C1278" s="88"/>
      <c r="D1278" s="123"/>
    </row>
    <row r="1279" spans="1:4" ht="12.75">
      <c r="A1279" s="88"/>
      <c r="B1279" s="88"/>
      <c r="C1279" s="88"/>
      <c r="D1279" s="123"/>
    </row>
    <row r="1280" spans="1:4" ht="12.75">
      <c r="A1280" s="88"/>
      <c r="B1280" s="88"/>
      <c r="C1280" s="88"/>
      <c r="D1280" s="123"/>
    </row>
    <row r="1281" spans="1:4" ht="12.75">
      <c r="A1281" s="88"/>
      <c r="B1281" s="88"/>
      <c r="C1281" s="88"/>
      <c r="D1281" s="123"/>
    </row>
    <row r="1282" spans="1:4" ht="12.75">
      <c r="A1282" s="88"/>
      <c r="B1282" s="88"/>
      <c r="C1282" s="88"/>
      <c r="D1282" s="123"/>
    </row>
    <row r="1283" spans="1:4" ht="12.75">
      <c r="A1283" s="88"/>
      <c r="B1283" s="88"/>
      <c r="C1283" s="88"/>
      <c r="D1283" s="123"/>
    </row>
    <row r="1284" spans="1:4" ht="12.75">
      <c r="A1284" s="88"/>
      <c r="B1284" s="88"/>
      <c r="C1284" s="88"/>
      <c r="D1284" s="123"/>
    </row>
    <row r="1285" spans="1:4" ht="12.75">
      <c r="A1285" s="88"/>
      <c r="B1285" s="88"/>
      <c r="C1285" s="88"/>
      <c r="D1285" s="123"/>
    </row>
    <row r="1286" spans="1:4" ht="12.75">
      <c r="A1286" s="88"/>
      <c r="B1286" s="88"/>
      <c r="C1286" s="88"/>
      <c r="D1286" s="123"/>
    </row>
    <row r="1287" spans="1:4" ht="12.75">
      <c r="A1287" s="88"/>
      <c r="B1287" s="88"/>
      <c r="C1287" s="88"/>
      <c r="D1287" s="123"/>
    </row>
    <row r="1288" spans="1:4" ht="12.75">
      <c r="A1288" s="88"/>
      <c r="B1288" s="88"/>
      <c r="C1288" s="88"/>
      <c r="D1288" s="123"/>
    </row>
    <row r="1289" spans="1:4" ht="12.75">
      <c r="A1289" s="88"/>
      <c r="B1289" s="88"/>
      <c r="C1289" s="88"/>
      <c r="D1289" s="123"/>
    </row>
    <row r="1290" spans="1:4" ht="12.75">
      <c r="A1290" s="88"/>
      <c r="B1290" s="88"/>
      <c r="C1290" s="88"/>
      <c r="D1290" s="123"/>
    </row>
    <row r="1291" spans="1:4" ht="12.75">
      <c r="A1291" s="88"/>
      <c r="B1291" s="88"/>
      <c r="C1291" s="88"/>
      <c r="D1291" s="123"/>
    </row>
    <row r="1292" spans="1:4" ht="12.75">
      <c r="A1292" s="88"/>
      <c r="B1292" s="88"/>
      <c r="C1292" s="88"/>
      <c r="D1292" s="123"/>
    </row>
    <row r="1293" spans="1:4" ht="12.75">
      <c r="A1293" s="88"/>
      <c r="B1293" s="88"/>
      <c r="C1293" s="88"/>
      <c r="D1293" s="123"/>
    </row>
    <row r="1294" spans="1:4" ht="12.75">
      <c r="A1294" s="88"/>
      <c r="B1294" s="88"/>
      <c r="C1294" s="88"/>
      <c r="D1294" s="123"/>
    </row>
    <row r="1295" spans="1:4" ht="12.75">
      <c r="A1295" s="88"/>
      <c r="B1295" s="88"/>
      <c r="C1295" s="88"/>
      <c r="D1295" s="123"/>
    </row>
    <row r="1296" spans="1:4" ht="12.75">
      <c r="A1296" s="88"/>
      <c r="B1296" s="88"/>
      <c r="C1296" s="88"/>
      <c r="D1296" s="123"/>
    </row>
    <row r="1297" spans="1:4" ht="12.75">
      <c r="A1297" s="88"/>
      <c r="B1297" s="88"/>
      <c r="C1297" s="88"/>
      <c r="D1297" s="123"/>
    </row>
    <row r="1298" spans="1:4" ht="12.75">
      <c r="A1298" s="88"/>
      <c r="B1298" s="88"/>
      <c r="C1298" s="88"/>
      <c r="D1298" s="123"/>
    </row>
    <row r="1299" spans="1:4" ht="12.75">
      <c r="A1299" s="88"/>
      <c r="B1299" s="88"/>
      <c r="C1299" s="88"/>
      <c r="D1299" s="123"/>
    </row>
    <row r="1300" spans="1:4" ht="12.75">
      <c r="A1300" s="88"/>
      <c r="B1300" s="88"/>
      <c r="C1300" s="88"/>
      <c r="D1300" s="123"/>
    </row>
    <row r="1301" spans="1:4" ht="12.75">
      <c r="A1301" s="88"/>
      <c r="B1301" s="88"/>
      <c r="C1301" s="88"/>
      <c r="D1301" s="123"/>
    </row>
    <row r="1302" spans="1:4" ht="12.75">
      <c r="A1302" s="88"/>
      <c r="B1302" s="88"/>
      <c r="C1302" s="88"/>
      <c r="D1302" s="123"/>
    </row>
    <row r="1303" spans="1:4" ht="12.75">
      <c r="A1303" s="88"/>
      <c r="B1303" s="88"/>
      <c r="C1303" s="88"/>
      <c r="D1303" s="123"/>
    </row>
    <row r="1304" spans="1:4" ht="12.75">
      <c r="A1304" s="88"/>
      <c r="B1304" s="88"/>
      <c r="C1304" s="88"/>
      <c r="D1304" s="123"/>
    </row>
    <row r="1305" spans="1:4" ht="12.75">
      <c r="A1305" s="88"/>
      <c r="B1305" s="88"/>
      <c r="C1305" s="88"/>
      <c r="D1305" s="123"/>
    </row>
    <row r="1306" spans="1:4" ht="12.75">
      <c r="A1306" s="88"/>
      <c r="B1306" s="88"/>
      <c r="C1306" s="88"/>
      <c r="D1306" s="123"/>
    </row>
    <row r="1307" spans="1:4" ht="12.75">
      <c r="A1307" s="88"/>
      <c r="B1307" s="88"/>
      <c r="C1307" s="88"/>
      <c r="D1307" s="123"/>
    </row>
    <row r="1308" spans="1:4" ht="12.75">
      <c r="A1308" s="88"/>
      <c r="B1308" s="88"/>
      <c r="C1308" s="88"/>
      <c r="D1308" s="123"/>
    </row>
    <row r="1309" spans="1:4" ht="12.75">
      <c r="A1309" s="88"/>
      <c r="B1309" s="88"/>
      <c r="C1309" s="88"/>
      <c r="D1309" s="123"/>
    </row>
    <row r="1310" spans="1:4" ht="12.75">
      <c r="A1310" s="88"/>
      <c r="B1310" s="88"/>
      <c r="C1310" s="88"/>
      <c r="D1310" s="123"/>
    </row>
    <row r="1311" spans="1:4" ht="12.75">
      <c r="A1311" s="88"/>
      <c r="B1311" s="88"/>
      <c r="C1311" s="88"/>
      <c r="D1311" s="123"/>
    </row>
    <row r="1312" spans="1:4" ht="12.75">
      <c r="A1312" s="88"/>
      <c r="B1312" s="88"/>
      <c r="C1312" s="88"/>
      <c r="D1312" s="123"/>
    </row>
    <row r="1313" spans="1:4" ht="12.75">
      <c r="A1313" s="88"/>
      <c r="B1313" s="88"/>
      <c r="C1313" s="88"/>
      <c r="D1313" s="123"/>
    </row>
    <row r="1314" spans="1:4" ht="12.75">
      <c r="A1314" s="88"/>
      <c r="B1314" s="88"/>
      <c r="C1314" s="88"/>
      <c r="D1314" s="123"/>
    </row>
    <row r="1315" spans="1:4" ht="12.75">
      <c r="A1315" s="88"/>
      <c r="B1315" s="88"/>
      <c r="C1315" s="88"/>
      <c r="D1315" s="123"/>
    </row>
    <row r="1316" spans="1:4" ht="12.75">
      <c r="A1316" s="88"/>
      <c r="B1316" s="88"/>
      <c r="C1316" s="88"/>
      <c r="D1316" s="123"/>
    </row>
    <row r="1317" spans="1:4" ht="12.75">
      <c r="A1317" s="88"/>
      <c r="B1317" s="88"/>
      <c r="C1317" s="88"/>
      <c r="D1317" s="123"/>
    </row>
    <row r="1318" spans="1:4" ht="12.75">
      <c r="A1318" s="88"/>
      <c r="B1318" s="88"/>
      <c r="C1318" s="88"/>
      <c r="D1318" s="123"/>
    </row>
    <row r="1319" spans="1:4" ht="12.75">
      <c r="A1319" s="88"/>
      <c r="B1319" s="88"/>
      <c r="C1319" s="88"/>
      <c r="D1319" s="123"/>
    </row>
    <row r="1320" spans="1:4" ht="12.75">
      <c r="A1320" s="88"/>
      <c r="B1320" s="88"/>
      <c r="C1320" s="88"/>
      <c r="D1320" s="123"/>
    </row>
    <row r="1321" spans="1:4" ht="12.75">
      <c r="A1321" s="88"/>
      <c r="B1321" s="88"/>
      <c r="C1321" s="88"/>
      <c r="D1321" s="123"/>
    </row>
    <row r="1322" spans="1:4" ht="12.75">
      <c r="A1322" s="88"/>
      <c r="B1322" s="88"/>
      <c r="C1322" s="88"/>
      <c r="D1322" s="123"/>
    </row>
    <row r="1323" spans="1:4" ht="12.75">
      <c r="A1323" s="88"/>
      <c r="B1323" s="88"/>
      <c r="C1323" s="88"/>
      <c r="D1323" s="123"/>
    </row>
    <row r="1324" spans="1:4" ht="12.75">
      <c r="A1324" s="88"/>
      <c r="B1324" s="88"/>
      <c r="C1324" s="88"/>
      <c r="D1324" s="123"/>
    </row>
    <row r="1325" spans="1:4" ht="12.75">
      <c r="A1325" s="88"/>
      <c r="B1325" s="88"/>
      <c r="C1325" s="88"/>
      <c r="D1325" s="123"/>
    </row>
    <row r="1326" spans="1:4" ht="12.75">
      <c r="A1326" s="88"/>
      <c r="B1326" s="88"/>
      <c r="C1326" s="88"/>
      <c r="D1326" s="123"/>
    </row>
    <row r="1327" spans="1:4" ht="12.75">
      <c r="A1327" s="88"/>
      <c r="B1327" s="88"/>
      <c r="C1327" s="88"/>
      <c r="D1327" s="123"/>
    </row>
    <row r="1328" spans="1:4" ht="12.75">
      <c r="A1328" s="88"/>
      <c r="B1328" s="88"/>
      <c r="C1328" s="88"/>
      <c r="D1328" s="123"/>
    </row>
    <row r="1329" spans="1:4" ht="12.75">
      <c r="A1329" s="88"/>
      <c r="B1329" s="88"/>
      <c r="C1329" s="88"/>
      <c r="D1329" s="123"/>
    </row>
    <row r="1330" spans="1:4" ht="12.75">
      <c r="A1330" s="88"/>
      <c r="B1330" s="88"/>
      <c r="C1330" s="88"/>
      <c r="D1330" s="123"/>
    </row>
    <row r="1331" spans="1:4" ht="12.75">
      <c r="A1331" s="88"/>
      <c r="B1331" s="88"/>
      <c r="C1331" s="88"/>
      <c r="D1331" s="123"/>
    </row>
    <row r="1332" spans="1:4" ht="12.75">
      <c r="A1332" s="88"/>
      <c r="B1332" s="88"/>
      <c r="C1332" s="88"/>
      <c r="D1332" s="123"/>
    </row>
    <row r="1333" spans="1:4" ht="12.75">
      <c r="A1333" s="88"/>
      <c r="B1333" s="88"/>
      <c r="C1333" s="88"/>
      <c r="D1333" s="123"/>
    </row>
    <row r="1334" spans="1:4" ht="12.75">
      <c r="A1334" s="88"/>
      <c r="B1334" s="88"/>
      <c r="C1334" s="88"/>
      <c r="D1334" s="123"/>
    </row>
    <row r="1335" spans="1:4" ht="12.75">
      <c r="A1335" s="88"/>
      <c r="B1335" s="88"/>
      <c r="C1335" s="88"/>
      <c r="D1335" s="123"/>
    </row>
    <row r="1336" spans="1:4" ht="12.75">
      <c r="A1336" s="88"/>
      <c r="B1336" s="88"/>
      <c r="C1336" s="88"/>
      <c r="D1336" s="123"/>
    </row>
    <row r="1337" spans="1:4" ht="12.75">
      <c r="A1337" s="88"/>
      <c r="B1337" s="88"/>
      <c r="C1337" s="88"/>
      <c r="D1337" s="123"/>
    </row>
    <row r="1338" spans="1:4" ht="12.75">
      <c r="A1338" s="88"/>
      <c r="B1338" s="88"/>
      <c r="C1338" s="88"/>
      <c r="D1338" s="123"/>
    </row>
    <row r="1339" spans="1:4" ht="12.75">
      <c r="A1339" s="88"/>
      <c r="B1339" s="88"/>
      <c r="C1339" s="88"/>
      <c r="D1339" s="123"/>
    </row>
    <row r="1340" spans="1:4" ht="12.75">
      <c r="A1340" s="88"/>
      <c r="B1340" s="88"/>
      <c r="C1340" s="88"/>
      <c r="D1340" s="123"/>
    </row>
    <row r="1341" spans="1:4" ht="12.75">
      <c r="A1341" s="88"/>
      <c r="B1341" s="88"/>
      <c r="C1341" s="88"/>
      <c r="D1341" s="123"/>
    </row>
    <row r="1342" spans="1:4" ht="12.75">
      <c r="A1342" s="88"/>
      <c r="B1342" s="88"/>
      <c r="C1342" s="88"/>
      <c r="D1342" s="123"/>
    </row>
    <row r="1343" spans="1:4" ht="12.75">
      <c r="A1343" s="88"/>
      <c r="B1343" s="88"/>
      <c r="C1343" s="88"/>
      <c r="D1343" s="123"/>
    </row>
    <row r="1344" spans="1:4" ht="12.75">
      <c r="A1344" s="88"/>
      <c r="B1344" s="88"/>
      <c r="C1344" s="88"/>
      <c r="D1344" s="123"/>
    </row>
    <row r="1345" spans="1:4" ht="12.75">
      <c r="A1345" s="88"/>
      <c r="B1345" s="88"/>
      <c r="C1345" s="88"/>
      <c r="D1345" s="123"/>
    </row>
    <row r="1346" spans="1:4" ht="12.75">
      <c r="A1346" s="88"/>
      <c r="B1346" s="88"/>
      <c r="C1346" s="88"/>
      <c r="D1346" s="123"/>
    </row>
    <row r="1347" spans="1:4" ht="12.75">
      <c r="A1347" s="88"/>
      <c r="B1347" s="88"/>
      <c r="C1347" s="88"/>
      <c r="D1347" s="123"/>
    </row>
    <row r="1348" spans="1:4" ht="12.75">
      <c r="A1348" s="88"/>
      <c r="B1348" s="88"/>
      <c r="C1348" s="88"/>
      <c r="D1348" s="123"/>
    </row>
    <row r="1349" spans="1:4" ht="12.75">
      <c r="A1349" s="88"/>
      <c r="B1349" s="88"/>
      <c r="C1349" s="88"/>
      <c r="D1349" s="123"/>
    </row>
    <row r="1350" spans="1:4" ht="12.75">
      <c r="A1350" s="88"/>
      <c r="B1350" s="88"/>
      <c r="C1350" s="88"/>
      <c r="D1350" s="123"/>
    </row>
    <row r="1351" spans="1:4" ht="12.75">
      <c r="A1351" s="88"/>
      <c r="B1351" s="88"/>
      <c r="C1351" s="88"/>
      <c r="D1351" s="123"/>
    </row>
    <row r="1352" spans="1:4" ht="12.75">
      <c r="A1352" s="88"/>
      <c r="B1352" s="88"/>
      <c r="C1352" s="88"/>
      <c r="D1352" s="123"/>
    </row>
    <row r="1353" spans="1:4" ht="12.75">
      <c r="A1353" s="88"/>
      <c r="B1353" s="88"/>
      <c r="C1353" s="88"/>
      <c r="D1353" s="123"/>
    </row>
    <row r="1354" spans="1:4" ht="12.75">
      <c r="A1354" s="88"/>
      <c r="B1354" s="88"/>
      <c r="C1354" s="88"/>
      <c r="D1354" s="123"/>
    </row>
    <row r="1355" spans="1:4" ht="12.75">
      <c r="A1355" s="88"/>
      <c r="B1355" s="88"/>
      <c r="C1355" s="88"/>
      <c r="D1355" s="123"/>
    </row>
    <row r="1356" spans="1:4" ht="12.75">
      <c r="A1356" s="88"/>
      <c r="B1356" s="88"/>
      <c r="C1356" s="88"/>
      <c r="D1356" s="123"/>
    </row>
    <row r="1357" spans="1:4" ht="12.75">
      <c r="A1357" s="88"/>
      <c r="B1357" s="88"/>
      <c r="C1357" s="88"/>
      <c r="D1357" s="123"/>
    </row>
    <row r="1358" spans="1:4" ht="12.75">
      <c r="A1358" s="88"/>
      <c r="B1358" s="88"/>
      <c r="C1358" s="88"/>
      <c r="D1358" s="123"/>
    </row>
    <row r="1359" spans="1:4" ht="12.75">
      <c r="A1359" s="88"/>
      <c r="B1359" s="88"/>
      <c r="C1359" s="88"/>
      <c r="D1359" s="123"/>
    </row>
    <row r="1360" spans="1:4" ht="12.75">
      <c r="A1360" s="88"/>
      <c r="B1360" s="88"/>
      <c r="C1360" s="88"/>
      <c r="D1360" s="123"/>
    </row>
    <row r="1361" spans="1:4" ht="12.75">
      <c r="A1361" s="88"/>
      <c r="B1361" s="88"/>
      <c r="C1361" s="88"/>
      <c r="D1361" s="123"/>
    </row>
    <row r="1362" spans="1:4" ht="12.75">
      <c r="A1362" s="88"/>
      <c r="B1362" s="88"/>
      <c r="C1362" s="88"/>
      <c r="D1362" s="123"/>
    </row>
    <row r="1363" spans="1:4" ht="12.75">
      <c r="A1363" s="88"/>
      <c r="B1363" s="88"/>
      <c r="C1363" s="88"/>
      <c r="D1363" s="123"/>
    </row>
    <row r="1364" spans="1:4" ht="12.75">
      <c r="A1364" s="88"/>
      <c r="B1364" s="88"/>
      <c r="C1364" s="88"/>
      <c r="D1364" s="123"/>
    </row>
    <row r="1365" spans="1:4" ht="12.75">
      <c r="A1365" s="88"/>
      <c r="B1365" s="88"/>
      <c r="C1365" s="88"/>
      <c r="D1365" s="123"/>
    </row>
    <row r="1366" spans="1:4" ht="12.75">
      <c r="A1366" s="88"/>
      <c r="B1366" s="88"/>
      <c r="C1366" s="88"/>
      <c r="D1366" s="123"/>
    </row>
    <row r="1367" spans="1:4" ht="12.75">
      <c r="A1367" s="88"/>
      <c r="B1367" s="88"/>
      <c r="C1367" s="88"/>
      <c r="D1367" s="123"/>
    </row>
    <row r="1368" spans="1:4" ht="12.75">
      <c r="A1368" s="88"/>
      <c r="B1368" s="88"/>
      <c r="C1368" s="88"/>
      <c r="D1368" s="123"/>
    </row>
    <row r="1369" spans="1:4" ht="12.75">
      <c r="A1369" s="88"/>
      <c r="B1369" s="88"/>
      <c r="C1369" s="88"/>
      <c r="D1369" s="123"/>
    </row>
    <row r="1370" spans="1:4" ht="12.75">
      <c r="A1370" s="88"/>
      <c r="B1370" s="88"/>
      <c r="C1370" s="88"/>
      <c r="D1370" s="123"/>
    </row>
    <row r="1371" spans="1:4" ht="12.75">
      <c r="A1371" s="88"/>
      <c r="B1371" s="88"/>
      <c r="C1371" s="88"/>
      <c r="D1371" s="123"/>
    </row>
    <row r="1372" spans="1:4" ht="12.75">
      <c r="A1372" s="88"/>
      <c r="B1372" s="88"/>
      <c r="C1372" s="88"/>
      <c r="D1372" s="123"/>
    </row>
    <row r="1373" spans="1:4" ht="12.75">
      <c r="A1373" s="88"/>
      <c r="B1373" s="88"/>
      <c r="C1373" s="88"/>
      <c r="D1373" s="123"/>
    </row>
    <row r="1374" spans="1:4" ht="12.75">
      <c r="A1374" s="88"/>
      <c r="B1374" s="88"/>
      <c r="C1374" s="88"/>
      <c r="D1374" s="123"/>
    </row>
    <row r="1375" spans="1:4" ht="12.75">
      <c r="A1375" s="88"/>
      <c r="B1375" s="88"/>
      <c r="C1375" s="88"/>
      <c r="D1375" s="123"/>
    </row>
    <row r="1376" spans="1:4" ht="12.75">
      <c r="A1376" s="88"/>
      <c r="B1376" s="88"/>
      <c r="C1376" s="88"/>
      <c r="D1376" s="123"/>
    </row>
    <row r="1377" spans="1:4" ht="12.75">
      <c r="A1377" s="88"/>
      <c r="B1377" s="88"/>
      <c r="C1377" s="88"/>
      <c r="D1377" s="123"/>
    </row>
    <row r="1378" spans="1:4" ht="12.75">
      <c r="A1378" s="88"/>
      <c r="B1378" s="88"/>
      <c r="C1378" s="88"/>
      <c r="D1378" s="123"/>
    </row>
    <row r="1379" spans="1:4" ht="12.75">
      <c r="A1379" s="88"/>
      <c r="B1379" s="88"/>
      <c r="C1379" s="88"/>
      <c r="D1379" s="123"/>
    </row>
    <row r="1380" spans="1:4" ht="12.75">
      <c r="A1380" s="88"/>
      <c r="B1380" s="88"/>
      <c r="C1380" s="88"/>
      <c r="D1380" s="123"/>
    </row>
    <row r="1381" spans="1:4" ht="12.75">
      <c r="A1381" s="88"/>
      <c r="B1381" s="88"/>
      <c r="C1381" s="88"/>
      <c r="D1381" s="123"/>
    </row>
    <row r="1382" spans="1:4" ht="12.75">
      <c r="A1382" s="88"/>
      <c r="B1382" s="88"/>
      <c r="C1382" s="88"/>
      <c r="D1382" s="123"/>
    </row>
    <row r="1383" spans="1:4" ht="12.75">
      <c r="A1383" s="88"/>
      <c r="B1383" s="88"/>
      <c r="C1383" s="88"/>
      <c r="D1383" s="123"/>
    </row>
    <row r="1384" spans="1:4" ht="12.75">
      <c r="A1384" s="88"/>
      <c r="B1384" s="88"/>
      <c r="C1384" s="88"/>
      <c r="D1384" s="123"/>
    </row>
    <row r="1385" spans="1:4" ht="12.75">
      <c r="A1385" s="88"/>
      <c r="B1385" s="88"/>
      <c r="C1385" s="88"/>
      <c r="D1385" s="123"/>
    </row>
    <row r="1386" spans="1:4" ht="12.75">
      <c r="A1386" s="88"/>
      <c r="B1386" s="88"/>
      <c r="C1386" s="88"/>
      <c r="D1386" s="123"/>
    </row>
    <row r="1387" spans="1:4" ht="12.75">
      <c r="A1387" s="88"/>
      <c r="B1387" s="88"/>
      <c r="C1387" s="88"/>
      <c r="D1387" s="123"/>
    </row>
    <row r="1388" spans="1:4" ht="12.75">
      <c r="A1388" s="88"/>
      <c r="B1388" s="88"/>
      <c r="C1388" s="88"/>
      <c r="D1388" s="123"/>
    </row>
    <row r="1389" spans="1:4" ht="12.75">
      <c r="A1389" s="88"/>
      <c r="B1389" s="88"/>
      <c r="C1389" s="88"/>
      <c r="D1389" s="123"/>
    </row>
    <row r="1390" spans="1:4" ht="12.75">
      <c r="A1390" s="88"/>
      <c r="B1390" s="88"/>
      <c r="C1390" s="88"/>
      <c r="D1390" s="123"/>
    </row>
    <row r="1391" spans="1:4" ht="12.75">
      <c r="A1391" s="88"/>
      <c r="B1391" s="88"/>
      <c r="C1391" s="88"/>
      <c r="D1391" s="123"/>
    </row>
    <row r="1392" spans="1:4" ht="12.75">
      <c r="A1392" s="88"/>
      <c r="B1392" s="88"/>
      <c r="C1392" s="88"/>
      <c r="D1392" s="123"/>
    </row>
    <row r="1393" spans="1:4" ht="12.75">
      <c r="A1393" s="88"/>
      <c r="B1393" s="88"/>
      <c r="C1393" s="88"/>
      <c r="D1393" s="123"/>
    </row>
    <row r="1394" spans="1:4" ht="12.75">
      <c r="A1394" s="88"/>
      <c r="B1394" s="88"/>
      <c r="C1394" s="88"/>
      <c r="D1394" s="123"/>
    </row>
    <row r="1395" spans="1:4" ht="12.75">
      <c r="A1395" s="88"/>
      <c r="B1395" s="88"/>
      <c r="C1395" s="88"/>
      <c r="D1395" s="123"/>
    </row>
    <row r="1396" spans="1:4" ht="12.75">
      <c r="A1396" s="88"/>
      <c r="B1396" s="88"/>
      <c r="C1396" s="88"/>
      <c r="D1396" s="123"/>
    </row>
    <row r="1397" spans="1:4" ht="12.75">
      <c r="A1397" s="88"/>
      <c r="B1397" s="88"/>
      <c r="C1397" s="88"/>
      <c r="D1397" s="123"/>
    </row>
    <row r="1398" spans="1:4" ht="12.75">
      <c r="A1398" s="88"/>
      <c r="B1398" s="88"/>
      <c r="C1398" s="88"/>
      <c r="D1398" s="123"/>
    </row>
    <row r="1399" spans="1:4" ht="12.75">
      <c r="A1399" s="88"/>
      <c r="B1399" s="88"/>
      <c r="C1399" s="88"/>
      <c r="D1399" s="123"/>
    </row>
    <row r="1400" spans="1:4" ht="12.75">
      <c r="A1400" s="88"/>
      <c r="B1400" s="88"/>
      <c r="C1400" s="88"/>
      <c r="D1400" s="123"/>
    </row>
    <row r="1401" spans="1:4" ht="12.75">
      <c r="A1401" s="88"/>
      <c r="B1401" s="88"/>
      <c r="C1401" s="88"/>
      <c r="D1401" s="123"/>
    </row>
    <row r="1402" spans="1:4" ht="12.75">
      <c r="A1402" s="88"/>
      <c r="B1402" s="88"/>
      <c r="C1402" s="88"/>
      <c r="D1402" s="123"/>
    </row>
    <row r="1403" spans="1:4" ht="12.75">
      <c r="A1403" s="88"/>
      <c r="B1403" s="88"/>
      <c r="C1403" s="88"/>
      <c r="D1403" s="123"/>
    </row>
    <row r="1404" spans="1:4" ht="12.75">
      <c r="A1404" s="88"/>
      <c r="B1404" s="88"/>
      <c r="C1404" s="88"/>
      <c r="D1404" s="123"/>
    </row>
    <row r="1405" spans="1:4" ht="12.75">
      <c r="A1405" s="88"/>
      <c r="B1405" s="88"/>
      <c r="C1405" s="88"/>
      <c r="D1405" s="123"/>
    </row>
    <row r="1406" spans="1:4" ht="12.75">
      <c r="A1406" s="88"/>
      <c r="B1406" s="88"/>
      <c r="C1406" s="88"/>
      <c r="D1406" s="123"/>
    </row>
    <row r="1407" spans="1:4" ht="12.75">
      <c r="A1407" s="88"/>
      <c r="B1407" s="88"/>
      <c r="C1407" s="88"/>
      <c r="D1407" s="123"/>
    </row>
  </sheetData>
  <printOptions/>
  <pageMargins left="0.99" right="0.51" top="0.77" bottom="0.47" header="0.26" footer="0.27"/>
  <pageSetup firstPageNumber="8" useFirstPageNumber="1" horizontalDpi="600" verticalDpi="600" orientation="portrait" r:id="rId1"/>
  <headerFooter alignWithMargins="0">
    <oddHeader>&amp;C&amp;"Arial,Bold"&amp;14New Haven Public Schools
2010-11 Budget by Program</oddHeader>
    <oddFooter>&amp;C&amp;P</oddFooter>
  </headerFooter>
  <rowBreaks count="13" manualBreakCount="13">
    <brk id="48" max="255" man="1"/>
    <brk id="97" max="255" man="1"/>
    <brk id="146" max="255" man="1"/>
    <brk id="193" max="255" man="1"/>
    <brk id="294" max="255" man="1"/>
    <brk id="393" max="255" man="1"/>
    <brk id="433" max="255" man="1"/>
    <brk id="480" max="255" man="1"/>
    <brk id="635" max="255" man="1"/>
    <brk id="687" max="255" man="1"/>
    <brk id="739" max="255" man="1"/>
    <brk id="836" max="255" man="1"/>
    <brk id="8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carlettaw</dc:creator>
  <cp:keywords/>
  <dc:description/>
  <cp:lastModifiedBy>juanitam</cp:lastModifiedBy>
  <cp:lastPrinted>2010-02-03T21:51:16Z</cp:lastPrinted>
  <dcterms:created xsi:type="dcterms:W3CDTF">2008-06-18T21:41:35Z</dcterms:created>
  <dcterms:modified xsi:type="dcterms:W3CDTF">2010-02-05T14:33:18Z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